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DOME\2023 domes lēmumi\protokols Nr. 9 29.06.2023\"/>
    </mc:Choice>
  </mc:AlternateContent>
  <xr:revisionPtr revIDLastSave="0" documentId="13_ncr:1_{A99728F1-5F40-4936-B6F1-35C2AD6AF7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5" i="1" l="1"/>
  <c r="T34" i="1"/>
  <c r="AG30" i="1" l="1"/>
  <c r="AE27" i="1"/>
  <c r="AG27" i="1" s="1"/>
  <c r="AB24" i="1"/>
  <c r="AB39" i="1" s="1"/>
  <c r="Z24" i="1"/>
  <c r="V24" i="1"/>
  <c r="T24" i="1"/>
  <c r="R24" i="1"/>
  <c r="F24" i="1"/>
  <c r="F39" i="1" s="1"/>
  <c r="AE24" i="1"/>
  <c r="AG24" i="1" s="1"/>
  <c r="AG22" i="1"/>
  <c r="D22" i="1"/>
  <c r="AG20" i="1"/>
  <c r="AE19" i="1"/>
  <c r="AE12" i="1"/>
  <c r="AG12" i="1" s="1"/>
  <c r="T12" i="1"/>
  <c r="T39" i="1" s="1"/>
  <c r="R12" i="1"/>
  <c r="D12" i="1"/>
  <c r="AE11" i="1"/>
  <c r="AG11" i="1" s="1"/>
  <c r="AE10" i="1"/>
  <c r="AG10" i="1" s="1"/>
  <c r="AG38" i="1"/>
  <c r="AE36" i="1"/>
  <c r="AG36" i="1" s="1"/>
  <c r="AE35" i="1"/>
  <c r="AG35" i="1" s="1"/>
  <c r="AE34" i="1"/>
  <c r="AG34" i="1" s="1"/>
  <c r="AE33" i="1"/>
  <c r="AG33" i="1" s="1"/>
  <c r="AG32" i="1"/>
  <c r="AE31" i="1"/>
  <c r="AG31" i="1" s="1"/>
  <c r="AE29" i="1"/>
  <c r="AG29" i="1" s="1"/>
  <c r="AE28" i="1"/>
  <c r="AG28" i="1" s="1"/>
  <c r="AE26" i="1"/>
  <c r="AG26" i="1" s="1"/>
  <c r="T26" i="1"/>
  <c r="R26" i="1"/>
  <c r="P26" i="1"/>
  <c r="P39" i="1" s="1"/>
  <c r="AG25" i="1"/>
  <c r="AD39" i="1"/>
  <c r="Z39" i="1"/>
  <c r="X39" i="1"/>
  <c r="V39" i="1"/>
  <c r="N39" i="1"/>
  <c r="L39" i="1"/>
  <c r="X8" i="1"/>
  <c r="J39" i="1"/>
  <c r="H39" i="1"/>
  <c r="R39" i="1" l="1"/>
  <c r="D39" i="1"/>
  <c r="AG13" i="1"/>
  <c r="AG39" i="1" s="1"/>
</calcChain>
</file>

<file path=xl/sharedStrings.xml><?xml version="1.0" encoding="utf-8"?>
<sst xmlns="http://schemas.openxmlformats.org/spreadsheetml/2006/main" count="118" uniqueCount="97">
  <si>
    <t>N.p.k.</t>
  </si>
  <si>
    <t>Macību līdzekļi (sporta inventārs)</t>
  </si>
  <si>
    <t>Barkavas psk.</t>
  </si>
  <si>
    <t>Summa</t>
  </si>
  <si>
    <t>Bērzaunes psk.</t>
  </si>
  <si>
    <t>Dzelzavas psk.</t>
  </si>
  <si>
    <t>Degumnieku psk.</t>
  </si>
  <si>
    <t>Kalsnavas psk.</t>
  </si>
  <si>
    <t>Kusas psk.</t>
  </si>
  <si>
    <t>Liezeres psk.</t>
  </si>
  <si>
    <t>Praulienas psk.</t>
  </si>
  <si>
    <t>MPV</t>
  </si>
  <si>
    <t>MVĢ</t>
  </si>
  <si>
    <t>A. Eglīša Ļaudonas psk</t>
  </si>
  <si>
    <t>Lubānas vsk.</t>
  </si>
  <si>
    <t>Cesvaines vsk.</t>
  </si>
  <si>
    <t>Ērgļu vsk.</t>
  </si>
  <si>
    <t>Kopā (gb)</t>
  </si>
  <si>
    <t>cena (EURO)</t>
  </si>
  <si>
    <t>Pamatojums</t>
  </si>
  <si>
    <t>31(20)</t>
  </si>
  <si>
    <t>Mācību satura nodrošinājums</t>
  </si>
  <si>
    <t>KOPĀ:</t>
  </si>
  <si>
    <t>Prioritātes 2023. gadam( IT, vingrošanas palīgierīces, inventāra atjaunošana)</t>
  </si>
  <si>
    <t>IT,digitālais aprīkojums</t>
  </si>
  <si>
    <t>Skābekļa, pulsa oksimetrs</t>
  </si>
  <si>
    <t>Modulis: Fiziskā veselība. Inventārs izmantojams gan sporta un veselības stundās, gan dabaszinības priekšmetos. Piem.: dabaszinības 7.-9.kl</t>
  </si>
  <si>
    <t>Skriešanas josta(aproce) viedtālruņiem</t>
  </si>
  <si>
    <t>Lecamaukla ar LCD 3 vienību skaitītāju</t>
  </si>
  <si>
    <t>Ierakstīšanas(atskaņošanas) vienību komplekts apļa treniņiem un citām aktivitātēm.</t>
  </si>
  <si>
    <t>Parkūrs, lēkšana</t>
  </si>
  <si>
    <t>Augstlēkšanas paklāju kompl.</t>
  </si>
  <si>
    <t>Moduļi: šķēršļu pārvarēšana, parkūrs, pašaizsardzība, dejas un ritmika( kustību māksla telpās), pārvietošanās un fizisko spēju attīstīšana.</t>
  </si>
  <si>
    <t>Augstlēkšanas paklāji</t>
  </si>
  <si>
    <t>Augstlēkšanas statīvi (kompl.)</t>
  </si>
  <si>
    <t>Augstlēkšanas latiņa</t>
  </si>
  <si>
    <t>Augstlēkšanas paklāju pārvalki</t>
  </si>
  <si>
    <t>Vingroš. inventārs fizisko spēju attīstīšanai</t>
  </si>
  <si>
    <t>Vingrošanas sols (3m)</t>
  </si>
  <si>
    <t>Vingrošanas trapeces( kastes)</t>
  </si>
  <si>
    <t>Vingrošanas paklāji</t>
  </si>
  <si>
    <t>Vingrošanas atspēriena tiltiņš</t>
  </si>
  <si>
    <t>Līdzsvara baļķis AIREX Balance beam</t>
  </si>
  <si>
    <t>Balansēšanas platforma pussfēra (60cm)</t>
  </si>
  <si>
    <t>Līdzsvara puslodes(15 cm)</t>
  </si>
  <si>
    <t>Balansa spilveni</t>
  </si>
  <si>
    <t>Piekares sistēmas</t>
  </si>
  <si>
    <t>55 cm</t>
  </si>
  <si>
    <t>65 cm</t>
  </si>
  <si>
    <t>75 cm</t>
  </si>
  <si>
    <t>Stepa soli(platformas)</t>
  </si>
  <si>
    <t>Skolām līdz 90 bērniem- 4.00 Euro/skolēns; skolām no 90 līdz 200 skolēniem-3.00 Euro/skolēns; skolām virss 200 bērniem- 2.00 Euro/skolēns; MPV- 1.00 Euro/skolēns)</t>
  </si>
  <si>
    <t>Vingrošanas (fitnesa ) bumbas  45 cm</t>
  </si>
  <si>
    <t>Vingrošanas palīgierīces(kuleņiem, velšanai, parkūram, lēkšanai) un inventārs fizisko spēju attīstīšanai.</t>
  </si>
  <si>
    <t>https://www.roboplay.lv/index.php?route=product/search&amp;search=TTS%20Outdoor%20Big%20Point%20Recordable%20Buttons%20</t>
  </si>
  <si>
    <t>https://www.benu.lv/e-aptieka/medicinas-preces/diagnostika/livsane-pulsa-oksimetrs-n1</t>
  </si>
  <si>
    <t>https://balticsport.lv/lv/dima-basic-augstleksanas-paklaju-komplekts-15848</t>
  </si>
  <si>
    <t>https://decathlon.lv/lv/somas-jostas/162251-11129-liela-viedtalruna-skriesanas-rokas-aproce-melna.html?objectID=4424507&amp;queryID=95305115ad65a17df19c09d1350adf01</t>
  </si>
  <si>
    <t>https://ecofit.lv/shop/product/lecamaukla-score-spokey-ar-skaititaju/</t>
  </si>
  <si>
    <t>http://www.sportainventars.lv/product/augstleksanas-paklajs-200-x-150-cm/</t>
  </si>
  <si>
    <t>https://balticsport.lv/lv/parvalks-augstleksanas-paklajam</t>
  </si>
  <si>
    <t>https://www.baltmedika.lv/lv/sportam-un-atputai/lidzsvara-pamatnes/4677-lidzsvara-balkis-airex-balance-beam</t>
  </si>
  <si>
    <t>https://sportovesels.lv/Lidzsvara-platforma-TUNTURI-PRO</t>
  </si>
  <si>
    <t>http://www.sportainventars.lv/product/vingrosanas-sols-ndr-3m-art-2003/</t>
  </si>
  <si>
    <t>http://www.sportainventars.lv/product/atsperiena-tiltins/</t>
  </si>
  <si>
    <t>http://www.sportainventars.lv/product/vingrosanas-trapece-150-x150-x-110-cm/</t>
  </si>
  <si>
    <t>http://www.sportainventars.lv/product/augstleksanas-latina-ucs-iaaf/</t>
  </si>
  <si>
    <t>https://balticsport.lv/lv/augstleksanas-stativi-sacensibam-un-treniniem-2-2-5-m</t>
  </si>
  <si>
    <t>https://balticsport.lv/lv/balance-ball-plate-avento-42ol-d58cm-with-2-resistance-bands-102947</t>
  </si>
  <si>
    <t>https://sportbox.lv/home/388-vingrosanas-paklajs-standart-200x150-cm.html?search_query=vingrosanas+paklaji&amp;results=29</t>
  </si>
  <si>
    <t>https://sportx.lv/kategorija/treninu-inventars/vingrosanas-matraci/page/2/</t>
  </si>
  <si>
    <t>http://www.sportainventars.lv/product/vingrosanas-sols-3-m/</t>
  </si>
  <si>
    <t>Smilšu(zirņu) maisiņi (gb)</t>
  </si>
  <si>
    <t>https://sportbox.lv/166-zirnu-maisini</t>
  </si>
  <si>
    <t>https://www.playtables.lv/berniem/352/24857/sporta_inventars_berniem/koordinacija_mesana_merki</t>
  </si>
  <si>
    <t>https://sportbox.lv/home/220-taktila-lidzsvara-pussfera-ezitis-17-cm.html?search_query=lidzsvara+puslodes&amp;results=17</t>
  </si>
  <si>
    <t>https://sportx.lv/product/sensoras-puslodes-yakimasport-valoda/</t>
  </si>
  <si>
    <t>https://precessportam.lv/collections/sensorika-un-rehabilitacija-lidzsvaram-un-koordinacijai/products/lidzsvara-spilvens-ar-adatinam-33-cm</t>
  </si>
  <si>
    <t>https://sportbox.lv/home/552-lidzsvara-spilvens-ar-adatinam-un-pumpi.html?search_query=lidzsvara+spilvens&amp;results=17</t>
  </si>
  <si>
    <t>https://sportx.lv/product/training-piekares-treninu-sistema-tiguar-alfa-one/</t>
  </si>
  <si>
    <t>https://fitnesaveikals.lv/trx-trenazieri/trx-burn-piekares-sistemas-komplekts</t>
  </si>
  <si>
    <t>https://fiziopreces.lv/veikals/vingrosanai/vingrosanas-bumba-sportbay-zila/</t>
  </si>
  <si>
    <t>https://sportx.lv/page/3/?s=fitnesa+bumba&amp;post_type=product&amp;type_aws=true</t>
  </si>
  <si>
    <t>https://dzivespriekam.lv/lv/?option=com_virtuemart&amp;view=productdetails&amp;virtuemart_product_id=73177&amp;virtuemart_category_id=13&amp;Itemid=1</t>
  </si>
  <si>
    <t>https://sportx.lv/product/aerobikas-stepa-platforma-78x29cm-3-pakapju-eb-fit-regulesana/</t>
  </si>
  <si>
    <t>https://220.lv/lv/sports-turisms-un-atputa/sporta-preces/vingrosanas-un-fitnesa-preces/stepa-soli/step-aerobikas-sols-christopeit?id=3430289&amp;feat=product-viewed&amp;navigation_source=interactionStudio</t>
  </si>
  <si>
    <t>https://www.e-menessaptieka.lv/oromed-oro-pulse-pulsa-oksimetrs-1-gab-1134772?utm_source=salidzini_lv&amp;utm_medium=cpc&amp;utm_campaign=salidzini_all_rw&amp;utm_content=null&amp;utm_term=OROMED%20Oro-Pulse%20pulsa%20oksimetrs,%201%20gab.</t>
  </si>
  <si>
    <t>https://motivs.lv/index.php?main_page=product_info&amp;products_id=66121</t>
  </si>
  <si>
    <t>Ieteicamās preces atrodamas norādītās internetveikalu saitēs.  Drīkst iepirkties arī citos veikalos, ja izdodas atrast lētāku alternatīvu.</t>
  </si>
  <si>
    <t>PIEZĪMES</t>
  </si>
  <si>
    <t>vai…</t>
  </si>
  <si>
    <t xml:space="preserve">Mācību līdzekļu (sporta inventāra, bumbu ) atjaunošanai un papildināšanai. </t>
  </si>
  <si>
    <t>Skolēnu / inventāra skaits lielākā klasē</t>
  </si>
  <si>
    <t>Pielikums</t>
  </si>
  <si>
    <t>Madonas novada pašvaldības domes</t>
  </si>
  <si>
    <t>29.06.2023. lēmumam Nr. 402</t>
  </si>
  <si>
    <t>(protokols Nr. 9, 44.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</si>
</sst>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/>
      <right/>
      <top/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vertical="center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7" fillId="6" borderId="4" xfId="1" applyFont="1" applyFill="1" applyBorder="1" applyAlignment="1">
      <alignment wrapText="1"/>
    </xf>
    <xf numFmtId="0" fontId="5" fillId="4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5" fillId="7" borderId="5" xfId="0" applyFont="1" applyFill="1" applyBorder="1" applyAlignment="1">
      <alignment wrapText="1"/>
    </xf>
    <xf numFmtId="0" fontId="1" fillId="7" borderId="4" xfId="0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8" xfId="0" applyFont="1" applyBorder="1" applyAlignment="1">
      <alignment horizontal="right"/>
    </xf>
  </cellXfs>
  <cellStyles count="2">
    <cellStyle name="Hipersaite" xfId="1" builtinId="8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portainventars.lv/product/augstleksanas-latina-ucs-iaaf/" TargetMode="External"/><Relationship Id="rId18" Type="http://schemas.openxmlformats.org/officeDocument/2006/relationships/hyperlink" Target="http://www.sportainventars.lv/product/vingrosanas-sols-3-m/" TargetMode="External"/><Relationship Id="rId26" Type="http://schemas.openxmlformats.org/officeDocument/2006/relationships/hyperlink" Target="https://fitnesaveikals.lv/trx-trenazieri/trx-burn-piekares-sistemas-komplekts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sportbox.lv/home/220-taktila-lidzsvara-pussfera-ezitis-17-cm.html?search_query=lidzsvara+puslodes&amp;results=17" TargetMode="External"/><Relationship Id="rId34" Type="http://schemas.openxmlformats.org/officeDocument/2006/relationships/hyperlink" Target="https://dzivespriekam.lv/lv/?option=com_virtuemart&amp;view=productdetails&amp;virtuemart_product_id=73177&amp;virtuemart_category_id=13&amp;Itemid=1" TargetMode="External"/><Relationship Id="rId7" Type="http://schemas.openxmlformats.org/officeDocument/2006/relationships/hyperlink" Target="https://balticsport.lv/lv/parvalks-augstleksanas-paklajam" TargetMode="External"/><Relationship Id="rId12" Type="http://schemas.openxmlformats.org/officeDocument/2006/relationships/hyperlink" Target="http://www.sportainventars.lv/product/vingrosanas-trapece-150-x150-x-110-cm/" TargetMode="External"/><Relationship Id="rId17" Type="http://schemas.openxmlformats.org/officeDocument/2006/relationships/hyperlink" Target="https://sportx.lv/kategorija/treninu-inventars/vingrosanas-matraci/page/2/" TargetMode="External"/><Relationship Id="rId25" Type="http://schemas.openxmlformats.org/officeDocument/2006/relationships/hyperlink" Target="https://sportx.lv/product/training-piekares-treninu-sistema-tiguar-alfa-one/" TargetMode="External"/><Relationship Id="rId33" Type="http://schemas.openxmlformats.org/officeDocument/2006/relationships/hyperlink" Target="https://dzivespriekam.lv/lv/?option=com_virtuemart&amp;view=productdetails&amp;virtuemart_product_id=73177&amp;virtuemart_category_id=13&amp;Itemid=1" TargetMode="External"/><Relationship Id="rId38" Type="http://schemas.openxmlformats.org/officeDocument/2006/relationships/hyperlink" Target="https://motivs.lv/index.php?main_page=product_info&amp;products_id=66121" TargetMode="External"/><Relationship Id="rId2" Type="http://schemas.openxmlformats.org/officeDocument/2006/relationships/hyperlink" Target="https://www.benu.lv/e-aptieka/medicinas-preces/diagnostika/livsane-pulsa-oksimetrs-n1" TargetMode="External"/><Relationship Id="rId16" Type="http://schemas.openxmlformats.org/officeDocument/2006/relationships/hyperlink" Target="https://sportbox.lv/home/388-vingrosanas-paklajs-standart-200x150-cm.html?search_query=vingrosanas+paklaji&amp;results=29" TargetMode="External"/><Relationship Id="rId20" Type="http://schemas.openxmlformats.org/officeDocument/2006/relationships/hyperlink" Target="https://www.playtables.lv/berniem/352/24857/sporta_inventars_berniem/koordinacija_mesana_merki" TargetMode="External"/><Relationship Id="rId29" Type="http://schemas.openxmlformats.org/officeDocument/2006/relationships/hyperlink" Target="https://fiziopreces.lv/veikals/vingrosanai/vingrosanas-bumba-sportbay-zila/" TargetMode="External"/><Relationship Id="rId1" Type="http://schemas.openxmlformats.org/officeDocument/2006/relationships/hyperlink" Target="https://www.roboplay.lv/index.php?route=product/search&amp;search=TTS%20Outdoor%20Big%20Point%20Recordable%20Buttons%20" TargetMode="External"/><Relationship Id="rId6" Type="http://schemas.openxmlformats.org/officeDocument/2006/relationships/hyperlink" Target="http://www.sportainventars.lv/product/augstleksanas-paklajs-200-x-150-cm/" TargetMode="External"/><Relationship Id="rId11" Type="http://schemas.openxmlformats.org/officeDocument/2006/relationships/hyperlink" Target="http://www.sportainventars.lv/product/atsperiena-tiltins/" TargetMode="External"/><Relationship Id="rId24" Type="http://schemas.openxmlformats.org/officeDocument/2006/relationships/hyperlink" Target="https://sportbox.lv/home/552-lidzsvara-spilvens-ar-adatinam-un-pumpi.html?search_query=lidzsvara+spilvens&amp;results=17" TargetMode="External"/><Relationship Id="rId32" Type="http://schemas.openxmlformats.org/officeDocument/2006/relationships/hyperlink" Target="https://sportx.lv/page/3/?s=fitnesa+bumba&amp;post_type=product&amp;type_aws=true" TargetMode="External"/><Relationship Id="rId37" Type="http://schemas.openxmlformats.org/officeDocument/2006/relationships/hyperlink" Target="https://www.e-menessaptieka.lv/oromed-oro-pulse-pulsa-oksimetrs-1-gab-1134772?utm_source=salidzini_lv&amp;utm_medium=cpc&amp;utm_campaign=salidzini_all_rw&amp;utm_content=null&amp;utm_term=OROMED%20Oro-Pulse%20pulsa%20oksimetrs,%201%20gab." TargetMode="External"/><Relationship Id="rId5" Type="http://schemas.openxmlformats.org/officeDocument/2006/relationships/hyperlink" Target="https://ecofit.lv/shop/product/lecamaukla-score-spokey-ar-skaititaju/" TargetMode="External"/><Relationship Id="rId15" Type="http://schemas.openxmlformats.org/officeDocument/2006/relationships/hyperlink" Target="https://balticsport.lv/lv/balance-ball-plate-avento-42ol-d58cm-with-2-resistance-bands-102947" TargetMode="External"/><Relationship Id="rId23" Type="http://schemas.openxmlformats.org/officeDocument/2006/relationships/hyperlink" Target="https://precessportam.lv/collections/sensorika-un-rehabilitacija-lidzsvaram-un-koordinacijai/products/lidzsvara-spilvens-ar-adatinam-33-cm" TargetMode="External"/><Relationship Id="rId28" Type="http://schemas.openxmlformats.org/officeDocument/2006/relationships/hyperlink" Target="https://fiziopreces.lv/veikals/vingrosanai/vingrosanas-bumba-sportbay-zila/" TargetMode="External"/><Relationship Id="rId36" Type="http://schemas.openxmlformats.org/officeDocument/2006/relationships/hyperlink" Target="https://220.lv/lv/sports-turisms-un-atputa/sporta-preces/vingrosanas-un-fitnesa-preces/stepa-soli/step-aerobikas-sols-christopeit?id=3430289&amp;feat=product-viewed&amp;navigation_source=interactionStudio" TargetMode="External"/><Relationship Id="rId10" Type="http://schemas.openxmlformats.org/officeDocument/2006/relationships/hyperlink" Target="http://www.sportainventars.lv/product/vingrosanas-sols-ndr-3m-art-2003/" TargetMode="External"/><Relationship Id="rId19" Type="http://schemas.openxmlformats.org/officeDocument/2006/relationships/hyperlink" Target="https://sportbox.lv/166-zirnu-maisini" TargetMode="External"/><Relationship Id="rId31" Type="http://schemas.openxmlformats.org/officeDocument/2006/relationships/hyperlink" Target="https://sportx.lv/page/3/?s=fitnesa+bumba&amp;post_type=product&amp;type_aws=true" TargetMode="External"/><Relationship Id="rId4" Type="http://schemas.openxmlformats.org/officeDocument/2006/relationships/hyperlink" Target="https://decathlon.lv/lv/somas-jostas/162251-11129-liela-viedtalruna-skriesanas-rokas-aproce-melna.html?objectID=4424507&amp;queryID=95305115ad65a17df19c09d1350adf01" TargetMode="External"/><Relationship Id="rId9" Type="http://schemas.openxmlformats.org/officeDocument/2006/relationships/hyperlink" Target="https://sportovesels.lv/Lidzsvara-platforma-TUNTURI-PRO" TargetMode="External"/><Relationship Id="rId14" Type="http://schemas.openxmlformats.org/officeDocument/2006/relationships/hyperlink" Target="https://balticsport.lv/lv/augstleksanas-stativi-sacensibam-un-treniniem-2-2-5-m" TargetMode="External"/><Relationship Id="rId22" Type="http://schemas.openxmlformats.org/officeDocument/2006/relationships/hyperlink" Target="https://sportx.lv/product/sensoras-puslodes-yakimasport-valoda/" TargetMode="External"/><Relationship Id="rId27" Type="http://schemas.openxmlformats.org/officeDocument/2006/relationships/hyperlink" Target="https://fiziopreces.lv/veikals/vingrosanai/vingrosanas-bumba-sportbay-zila/" TargetMode="External"/><Relationship Id="rId30" Type="http://schemas.openxmlformats.org/officeDocument/2006/relationships/hyperlink" Target="https://sportx.lv/page/3/?s=fitnesa+bumba&amp;post_type=product&amp;type_aws=true" TargetMode="External"/><Relationship Id="rId35" Type="http://schemas.openxmlformats.org/officeDocument/2006/relationships/hyperlink" Target="https://sportx.lv/product/aerobikas-stepa-platforma-78x29cm-3-pakapju-eb-fit-regulesana/" TargetMode="External"/><Relationship Id="rId8" Type="http://schemas.openxmlformats.org/officeDocument/2006/relationships/hyperlink" Target="https://www.baltmedika.lv/lv/sportam-un-atputai/lidzsvara-pamatnes/4677-lidzsvara-balkis-airex-balance-beam" TargetMode="External"/><Relationship Id="rId3" Type="http://schemas.openxmlformats.org/officeDocument/2006/relationships/hyperlink" Target="https://balticsport.lv/lv/dima-basic-augstleksanas-paklaju-komplekts-15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4"/>
  <sheetViews>
    <sheetView tabSelected="1" zoomScale="49" zoomScaleNormal="49" workbookViewId="0">
      <selection activeCell="AP13" sqref="AP13"/>
    </sheetView>
  </sheetViews>
  <sheetFormatPr defaultRowHeight="15.75" x14ac:dyDescent="0.25"/>
  <cols>
    <col min="1" max="1" width="8.7109375" style="3" customWidth="1"/>
    <col min="2" max="2" width="48.7109375" style="3" customWidth="1"/>
    <col min="3" max="3" width="8.85546875" style="3"/>
    <col min="4" max="4" width="8.85546875" style="3" customWidth="1"/>
    <col min="5" max="32" width="8.85546875" style="3"/>
    <col min="33" max="33" width="13.42578125" style="3" customWidth="1"/>
    <col min="34" max="34" width="17.28515625" style="3" customWidth="1"/>
    <col min="35" max="35" width="37.7109375" style="3" customWidth="1"/>
    <col min="36" max="36" width="35.28515625" style="3" customWidth="1"/>
  </cols>
  <sheetData>
    <row r="1" spans="1:36" x14ac:dyDescent="0.25">
      <c r="AF1" s="48"/>
      <c r="AG1" s="48"/>
      <c r="AH1" s="48"/>
      <c r="AI1" s="48" t="s">
        <v>93</v>
      </c>
    </row>
    <row r="2" spans="1:36" x14ac:dyDescent="0.25">
      <c r="AF2" s="49" t="s">
        <v>94</v>
      </c>
      <c r="AG2" s="49"/>
      <c r="AH2" s="49"/>
      <c r="AI2" s="49"/>
    </row>
    <row r="3" spans="1:36" x14ac:dyDescent="0.25">
      <c r="AF3" s="49" t="s">
        <v>95</v>
      </c>
      <c r="AG3" s="49"/>
      <c r="AH3" s="49"/>
      <c r="AI3" s="49"/>
    </row>
    <row r="4" spans="1:36" ht="16.5" thickBot="1" x14ac:dyDescent="0.3">
      <c r="AF4" s="50" t="s">
        <v>96</v>
      </c>
      <c r="AG4" s="50"/>
      <c r="AH4" s="50"/>
      <c r="AI4" s="50"/>
    </row>
    <row r="5" spans="1:36" ht="14.45" customHeight="1" x14ac:dyDescent="0.25">
      <c r="A5" s="39" t="s">
        <v>23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1"/>
    </row>
    <row r="6" spans="1:36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4"/>
    </row>
    <row r="7" spans="1:36" s="1" customFormat="1" ht="105" customHeight="1" x14ac:dyDescent="0.25">
      <c r="A7" s="15" t="s">
        <v>0</v>
      </c>
      <c r="B7" s="15" t="s">
        <v>1</v>
      </c>
      <c r="C7" s="20" t="s">
        <v>2</v>
      </c>
      <c r="D7" s="20" t="s">
        <v>3</v>
      </c>
      <c r="E7" s="21" t="s">
        <v>4</v>
      </c>
      <c r="F7" s="36" t="s">
        <v>3</v>
      </c>
      <c r="G7" s="20" t="s">
        <v>5</v>
      </c>
      <c r="H7" s="20" t="s">
        <v>3</v>
      </c>
      <c r="I7" s="21" t="s">
        <v>6</v>
      </c>
      <c r="J7" s="36" t="s">
        <v>3</v>
      </c>
      <c r="K7" s="20" t="s">
        <v>7</v>
      </c>
      <c r="L7" s="20" t="s">
        <v>3</v>
      </c>
      <c r="M7" s="21" t="s">
        <v>8</v>
      </c>
      <c r="N7" s="36" t="s">
        <v>3</v>
      </c>
      <c r="O7" s="21" t="s">
        <v>9</v>
      </c>
      <c r="P7" s="36" t="s">
        <v>3</v>
      </c>
      <c r="Q7" s="20" t="s">
        <v>10</v>
      </c>
      <c r="R7" s="20" t="s">
        <v>3</v>
      </c>
      <c r="S7" s="21" t="s">
        <v>11</v>
      </c>
      <c r="T7" s="36" t="s">
        <v>3</v>
      </c>
      <c r="U7" s="20" t="s">
        <v>12</v>
      </c>
      <c r="V7" s="20" t="s">
        <v>3</v>
      </c>
      <c r="W7" s="21" t="s">
        <v>13</v>
      </c>
      <c r="X7" s="36" t="s">
        <v>3</v>
      </c>
      <c r="Y7" s="20" t="s">
        <v>14</v>
      </c>
      <c r="Z7" s="20" t="s">
        <v>3</v>
      </c>
      <c r="AA7" s="21" t="s">
        <v>15</v>
      </c>
      <c r="AB7" s="36" t="s">
        <v>3</v>
      </c>
      <c r="AC7" s="20" t="s">
        <v>16</v>
      </c>
      <c r="AD7" s="20" t="s">
        <v>3</v>
      </c>
      <c r="AE7" s="15" t="s">
        <v>17</v>
      </c>
      <c r="AF7" s="15" t="s">
        <v>18</v>
      </c>
      <c r="AG7" s="15" t="s">
        <v>3</v>
      </c>
      <c r="AH7" s="15" t="s">
        <v>19</v>
      </c>
      <c r="AI7" s="46" t="s">
        <v>89</v>
      </c>
      <c r="AJ7" s="46"/>
    </row>
    <row r="8" spans="1:36" ht="47.45" customHeight="1" x14ac:dyDescent="0.25">
      <c r="A8" s="8"/>
      <c r="B8" s="8" t="s">
        <v>92</v>
      </c>
      <c r="C8" s="22">
        <v>15</v>
      </c>
      <c r="D8" s="22"/>
      <c r="E8" s="8">
        <v>16</v>
      </c>
      <c r="F8" s="8"/>
      <c r="G8" s="22">
        <v>12</v>
      </c>
      <c r="H8" s="22"/>
      <c r="I8" s="8">
        <v>12</v>
      </c>
      <c r="J8" s="8"/>
      <c r="K8" s="22">
        <v>16</v>
      </c>
      <c r="L8" s="22"/>
      <c r="M8" s="8">
        <v>12</v>
      </c>
      <c r="N8" s="8"/>
      <c r="O8" s="8">
        <v>14</v>
      </c>
      <c r="P8" s="8"/>
      <c r="Q8" s="22">
        <v>16</v>
      </c>
      <c r="R8" s="22"/>
      <c r="S8" s="8">
        <v>26</v>
      </c>
      <c r="T8" s="8"/>
      <c r="U8" s="22">
        <v>30</v>
      </c>
      <c r="V8" s="22"/>
      <c r="W8" s="8">
        <v>20</v>
      </c>
      <c r="X8" s="8">
        <f>AK20</f>
        <v>0</v>
      </c>
      <c r="Y8" s="22">
        <v>20</v>
      </c>
      <c r="Z8" s="22"/>
      <c r="AA8" s="8" t="s">
        <v>20</v>
      </c>
      <c r="AB8" s="8"/>
      <c r="AC8" s="22">
        <v>24</v>
      </c>
      <c r="AD8" s="22"/>
      <c r="AE8" s="8"/>
      <c r="AF8" s="8"/>
      <c r="AG8" s="8"/>
      <c r="AH8" s="8"/>
      <c r="AI8" s="46" t="s">
        <v>88</v>
      </c>
      <c r="AJ8" s="46"/>
    </row>
    <row r="9" spans="1:36" s="2" customFormat="1" ht="39" customHeight="1" x14ac:dyDescent="0.25">
      <c r="A9" s="23">
        <v>1</v>
      </c>
      <c r="B9" s="47" t="s">
        <v>24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24" t="s">
        <v>21</v>
      </c>
      <c r="AI9" s="14"/>
      <c r="AJ9" s="14" t="s">
        <v>90</v>
      </c>
    </row>
    <row r="10" spans="1:36" ht="51" customHeight="1" x14ac:dyDescent="0.25">
      <c r="A10" s="8"/>
      <c r="B10" s="8" t="s">
        <v>25</v>
      </c>
      <c r="C10" s="22">
        <v>2</v>
      </c>
      <c r="D10" s="22">
        <v>80</v>
      </c>
      <c r="E10" s="8">
        <v>2</v>
      </c>
      <c r="F10" s="8">
        <v>80</v>
      </c>
      <c r="G10" s="22">
        <v>2</v>
      </c>
      <c r="H10" s="22">
        <v>80</v>
      </c>
      <c r="I10" s="8">
        <v>2</v>
      </c>
      <c r="J10" s="8">
        <v>80</v>
      </c>
      <c r="K10" s="22">
        <v>2</v>
      </c>
      <c r="L10" s="22">
        <v>80</v>
      </c>
      <c r="M10" s="8">
        <v>2</v>
      </c>
      <c r="N10" s="8">
        <v>80</v>
      </c>
      <c r="O10" s="8">
        <v>2</v>
      </c>
      <c r="P10" s="8">
        <v>80</v>
      </c>
      <c r="Q10" s="22">
        <v>2</v>
      </c>
      <c r="R10" s="22">
        <v>80</v>
      </c>
      <c r="S10" s="8">
        <v>6</v>
      </c>
      <c r="T10" s="8">
        <v>240</v>
      </c>
      <c r="U10" s="22">
        <v>4</v>
      </c>
      <c r="V10" s="22">
        <v>160</v>
      </c>
      <c r="W10" s="8">
        <v>2</v>
      </c>
      <c r="X10" s="8">
        <v>80</v>
      </c>
      <c r="Y10" s="22">
        <v>4</v>
      </c>
      <c r="Z10" s="22">
        <v>160</v>
      </c>
      <c r="AA10" s="8">
        <v>5</v>
      </c>
      <c r="AB10" s="8">
        <v>200</v>
      </c>
      <c r="AC10" s="22">
        <v>2</v>
      </c>
      <c r="AD10" s="22">
        <v>80</v>
      </c>
      <c r="AE10" s="8">
        <f>C10+E10+G10+I10+K10+M10+O10+Q10+S10+U10+W10+Y10+AA10+AC10</f>
        <v>39</v>
      </c>
      <c r="AF10" s="8">
        <v>40</v>
      </c>
      <c r="AG10" s="8">
        <f>AE10*AF10</f>
        <v>1560</v>
      </c>
      <c r="AH10" s="45" t="s">
        <v>26</v>
      </c>
      <c r="AI10" s="6" t="s">
        <v>55</v>
      </c>
      <c r="AJ10" s="7" t="s">
        <v>86</v>
      </c>
    </row>
    <row r="11" spans="1:36" ht="42" customHeight="1" x14ac:dyDescent="0.25">
      <c r="A11" s="8"/>
      <c r="B11" s="8" t="s">
        <v>27</v>
      </c>
      <c r="C11" s="22">
        <v>7</v>
      </c>
      <c r="D11" s="22">
        <v>105</v>
      </c>
      <c r="E11" s="8">
        <v>0</v>
      </c>
      <c r="F11" s="8">
        <v>0</v>
      </c>
      <c r="G11" s="22">
        <v>6</v>
      </c>
      <c r="H11" s="22">
        <v>90</v>
      </c>
      <c r="I11" s="8">
        <v>6</v>
      </c>
      <c r="J11" s="8">
        <v>90</v>
      </c>
      <c r="K11" s="22">
        <v>8</v>
      </c>
      <c r="L11" s="22">
        <v>120</v>
      </c>
      <c r="M11" s="8">
        <v>6</v>
      </c>
      <c r="N11" s="8">
        <v>90</v>
      </c>
      <c r="O11" s="8">
        <v>3</v>
      </c>
      <c r="P11" s="8">
        <v>45</v>
      </c>
      <c r="Q11" s="22">
        <v>7</v>
      </c>
      <c r="R11" s="22">
        <v>105</v>
      </c>
      <c r="S11" s="8">
        <v>14</v>
      </c>
      <c r="T11" s="8">
        <v>210</v>
      </c>
      <c r="U11" s="22">
        <v>14</v>
      </c>
      <c r="V11" s="22">
        <v>210</v>
      </c>
      <c r="W11" s="8">
        <v>0</v>
      </c>
      <c r="X11" s="8">
        <v>0</v>
      </c>
      <c r="Y11" s="22">
        <v>8</v>
      </c>
      <c r="Z11" s="22">
        <v>120</v>
      </c>
      <c r="AA11" s="8">
        <v>8</v>
      </c>
      <c r="AB11" s="8">
        <v>120</v>
      </c>
      <c r="AC11" s="22">
        <v>10</v>
      </c>
      <c r="AD11" s="22">
        <v>150</v>
      </c>
      <c r="AE11" s="8">
        <f>C11+G11+I11+K11+M11+O11+Q11+S11+U11+Y11+AA11+AC11</f>
        <v>97</v>
      </c>
      <c r="AF11" s="8">
        <v>15</v>
      </c>
      <c r="AG11" s="8">
        <f>AE11*AF11</f>
        <v>1455</v>
      </c>
      <c r="AH11" s="45"/>
      <c r="AI11" s="6" t="s">
        <v>57</v>
      </c>
      <c r="AJ11" s="7" t="s">
        <v>87</v>
      </c>
    </row>
    <row r="12" spans="1:36" ht="41.45" customHeight="1" x14ac:dyDescent="0.25">
      <c r="A12" s="8"/>
      <c r="B12" s="11" t="s">
        <v>28</v>
      </c>
      <c r="C12" s="22">
        <v>7</v>
      </c>
      <c r="D12" s="22">
        <f>C12*AF12</f>
        <v>105</v>
      </c>
      <c r="E12" s="8">
        <v>0</v>
      </c>
      <c r="F12" s="8">
        <v>0</v>
      </c>
      <c r="G12" s="22">
        <v>0</v>
      </c>
      <c r="H12" s="22">
        <v>0</v>
      </c>
      <c r="I12" s="8">
        <v>0</v>
      </c>
      <c r="J12" s="8">
        <v>0</v>
      </c>
      <c r="K12" s="22">
        <v>0</v>
      </c>
      <c r="L12" s="22">
        <v>0</v>
      </c>
      <c r="M12" s="8">
        <v>0</v>
      </c>
      <c r="N12" s="8">
        <v>0</v>
      </c>
      <c r="O12" s="8">
        <v>0</v>
      </c>
      <c r="P12" s="8">
        <v>0</v>
      </c>
      <c r="Q12" s="22">
        <v>5</v>
      </c>
      <c r="R12" s="22">
        <f>Q12*AF12</f>
        <v>75</v>
      </c>
      <c r="S12" s="8">
        <v>14</v>
      </c>
      <c r="T12" s="8">
        <f>S12*AF12</f>
        <v>210</v>
      </c>
      <c r="U12" s="22">
        <v>0</v>
      </c>
      <c r="V12" s="22">
        <v>0</v>
      </c>
      <c r="W12" s="8">
        <v>0</v>
      </c>
      <c r="X12" s="8">
        <v>0</v>
      </c>
      <c r="Y12" s="22">
        <v>0</v>
      </c>
      <c r="Z12" s="22">
        <v>0</v>
      </c>
      <c r="AA12" s="8">
        <v>0</v>
      </c>
      <c r="AB12" s="8">
        <v>0</v>
      </c>
      <c r="AC12" s="22">
        <v>0</v>
      </c>
      <c r="AD12" s="22">
        <v>0</v>
      </c>
      <c r="AE12" s="8">
        <f>C12+Q12+S12</f>
        <v>26</v>
      </c>
      <c r="AF12" s="8">
        <v>15</v>
      </c>
      <c r="AG12" s="8">
        <f>AE12*AF12</f>
        <v>390</v>
      </c>
      <c r="AH12" s="45"/>
      <c r="AI12" s="6" t="s">
        <v>58</v>
      </c>
      <c r="AJ12" s="4"/>
    </row>
    <row r="13" spans="1:36" ht="57" customHeight="1" x14ac:dyDescent="0.25">
      <c r="A13" s="8"/>
      <c r="B13" s="11" t="s">
        <v>29</v>
      </c>
      <c r="C13" s="22">
        <v>0</v>
      </c>
      <c r="D13" s="22">
        <v>0</v>
      </c>
      <c r="E13" s="8">
        <v>0</v>
      </c>
      <c r="F13" s="8">
        <v>0</v>
      </c>
      <c r="G13" s="22">
        <v>0</v>
      </c>
      <c r="H13" s="22">
        <v>0</v>
      </c>
      <c r="I13" s="8">
        <v>0</v>
      </c>
      <c r="J13" s="8">
        <v>0</v>
      </c>
      <c r="K13" s="22">
        <v>0</v>
      </c>
      <c r="L13" s="22">
        <v>0</v>
      </c>
      <c r="M13" s="8">
        <v>0</v>
      </c>
      <c r="N13" s="8">
        <v>0</v>
      </c>
      <c r="O13" s="8">
        <v>0</v>
      </c>
      <c r="P13" s="8">
        <v>0</v>
      </c>
      <c r="Q13" s="22">
        <v>2</v>
      </c>
      <c r="R13" s="22">
        <v>360</v>
      </c>
      <c r="S13" s="8">
        <v>2</v>
      </c>
      <c r="T13" s="8">
        <v>360</v>
      </c>
      <c r="U13" s="22">
        <v>0</v>
      </c>
      <c r="V13" s="22">
        <v>0</v>
      </c>
      <c r="W13" s="8">
        <v>0</v>
      </c>
      <c r="X13" s="8">
        <v>0</v>
      </c>
      <c r="Y13" s="22">
        <v>0</v>
      </c>
      <c r="Z13" s="22">
        <v>0</v>
      </c>
      <c r="AA13" s="8">
        <v>0</v>
      </c>
      <c r="AB13" s="8">
        <v>0</v>
      </c>
      <c r="AC13" s="22">
        <v>0</v>
      </c>
      <c r="AD13" s="22">
        <v>0</v>
      </c>
      <c r="AE13" s="8">
        <v>4</v>
      </c>
      <c r="AF13" s="8">
        <v>180</v>
      </c>
      <c r="AG13" s="8">
        <f>AE13*AF13</f>
        <v>720</v>
      </c>
      <c r="AH13" s="45"/>
      <c r="AI13" s="6" t="s">
        <v>54</v>
      </c>
      <c r="AJ13" s="4"/>
    </row>
    <row r="14" spans="1:36" s="2" customFormat="1" ht="54" customHeight="1" x14ac:dyDescent="0.25">
      <c r="A14" s="10">
        <v>2</v>
      </c>
      <c r="B14" s="31" t="s">
        <v>53</v>
      </c>
      <c r="C14" s="31"/>
      <c r="D14" s="31"/>
      <c r="E14" s="31"/>
      <c r="F14" s="18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18" t="s">
        <v>21</v>
      </c>
      <c r="AI14" s="18"/>
      <c r="AJ14" s="19"/>
    </row>
    <row r="15" spans="1:36" s="2" customFormat="1" ht="29.45" customHeight="1" x14ac:dyDescent="0.25">
      <c r="A15" s="11"/>
      <c r="B15" s="32" t="s">
        <v>30</v>
      </c>
      <c r="C15" s="32"/>
      <c r="D15" s="32"/>
      <c r="E15" s="32"/>
      <c r="F15" s="26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26"/>
      <c r="AI15" s="8"/>
      <c r="AJ15" s="5"/>
    </row>
    <row r="16" spans="1:36" s="2" customFormat="1" ht="42.6" customHeight="1" x14ac:dyDescent="0.25">
      <c r="A16" s="11"/>
      <c r="B16" s="8" t="s">
        <v>31</v>
      </c>
      <c r="C16" s="22">
        <v>0</v>
      </c>
      <c r="D16" s="22">
        <v>0</v>
      </c>
      <c r="E16" s="8">
        <v>0</v>
      </c>
      <c r="F16" s="8">
        <v>0</v>
      </c>
      <c r="G16" s="22">
        <v>0</v>
      </c>
      <c r="H16" s="22">
        <v>0</v>
      </c>
      <c r="I16" s="8">
        <v>0</v>
      </c>
      <c r="J16" s="8">
        <v>0</v>
      </c>
      <c r="K16" s="22">
        <v>0</v>
      </c>
      <c r="L16" s="22">
        <v>0</v>
      </c>
      <c r="M16" s="8">
        <v>0</v>
      </c>
      <c r="N16" s="8">
        <v>0</v>
      </c>
      <c r="O16" s="8">
        <v>0</v>
      </c>
      <c r="P16" s="8">
        <v>0</v>
      </c>
      <c r="Q16" s="22">
        <v>0</v>
      </c>
      <c r="R16" s="22">
        <v>0</v>
      </c>
      <c r="S16" s="8">
        <v>0</v>
      </c>
      <c r="T16" s="8">
        <v>0</v>
      </c>
      <c r="U16" s="22">
        <v>1</v>
      </c>
      <c r="V16" s="22">
        <v>5141</v>
      </c>
      <c r="W16" s="8">
        <v>0</v>
      </c>
      <c r="X16" s="8">
        <v>0</v>
      </c>
      <c r="Y16" s="22">
        <v>0</v>
      </c>
      <c r="Z16" s="22">
        <v>0</v>
      </c>
      <c r="AA16" s="8">
        <v>0</v>
      </c>
      <c r="AB16" s="8">
        <v>0</v>
      </c>
      <c r="AC16" s="22">
        <v>0</v>
      </c>
      <c r="AD16" s="22">
        <v>0</v>
      </c>
      <c r="AE16" s="8">
        <v>1</v>
      </c>
      <c r="AF16" s="8">
        <v>5141</v>
      </c>
      <c r="AG16" s="8">
        <v>5141</v>
      </c>
      <c r="AH16" s="38" t="s">
        <v>32</v>
      </c>
      <c r="AI16" s="6" t="s">
        <v>56</v>
      </c>
      <c r="AJ16" s="5"/>
    </row>
    <row r="17" spans="1:36" ht="42.6" customHeight="1" x14ac:dyDescent="0.25">
      <c r="A17" s="11"/>
      <c r="B17" s="8" t="s">
        <v>33</v>
      </c>
      <c r="C17" s="22">
        <v>2</v>
      </c>
      <c r="D17" s="22">
        <v>1400</v>
      </c>
      <c r="E17" s="8">
        <v>0</v>
      </c>
      <c r="F17" s="8">
        <v>0</v>
      </c>
      <c r="G17" s="22">
        <v>0</v>
      </c>
      <c r="H17" s="22">
        <v>0</v>
      </c>
      <c r="I17" s="8">
        <v>0</v>
      </c>
      <c r="J17" s="8">
        <v>0</v>
      </c>
      <c r="K17" s="22">
        <v>0</v>
      </c>
      <c r="L17" s="22">
        <v>0</v>
      </c>
      <c r="M17" s="8">
        <v>0</v>
      </c>
      <c r="N17" s="8">
        <v>0</v>
      </c>
      <c r="O17" s="8">
        <v>0</v>
      </c>
      <c r="P17" s="8">
        <v>0</v>
      </c>
      <c r="Q17" s="22">
        <v>0</v>
      </c>
      <c r="R17" s="22">
        <v>0</v>
      </c>
      <c r="S17" s="8">
        <v>0</v>
      </c>
      <c r="T17" s="8">
        <v>0</v>
      </c>
      <c r="U17" s="22">
        <v>0</v>
      </c>
      <c r="V17" s="22">
        <v>0</v>
      </c>
      <c r="W17" s="8">
        <v>0</v>
      </c>
      <c r="X17" s="8">
        <v>0</v>
      </c>
      <c r="Y17" s="22">
        <v>0</v>
      </c>
      <c r="Z17" s="22">
        <v>0</v>
      </c>
      <c r="AA17" s="8">
        <v>0</v>
      </c>
      <c r="AB17" s="8">
        <v>0</v>
      </c>
      <c r="AC17" s="22">
        <v>0</v>
      </c>
      <c r="AD17" s="22">
        <v>0</v>
      </c>
      <c r="AE17" s="8">
        <v>2</v>
      </c>
      <c r="AF17" s="8">
        <v>700</v>
      </c>
      <c r="AG17" s="8">
        <v>1400</v>
      </c>
      <c r="AH17" s="38"/>
      <c r="AI17" s="6" t="s">
        <v>59</v>
      </c>
      <c r="AJ17" s="4"/>
    </row>
    <row r="18" spans="1:36" ht="42" customHeight="1" x14ac:dyDescent="0.25">
      <c r="A18" s="11"/>
      <c r="B18" s="8" t="s">
        <v>34</v>
      </c>
      <c r="C18" s="22">
        <v>0</v>
      </c>
      <c r="D18" s="22">
        <v>0</v>
      </c>
      <c r="E18" s="8">
        <v>0</v>
      </c>
      <c r="F18" s="8">
        <v>0</v>
      </c>
      <c r="G18" s="22">
        <v>0</v>
      </c>
      <c r="H18" s="22">
        <v>0</v>
      </c>
      <c r="I18" s="8">
        <v>0</v>
      </c>
      <c r="J18" s="8">
        <v>0</v>
      </c>
      <c r="K18" s="22">
        <v>0</v>
      </c>
      <c r="L18" s="22">
        <v>0</v>
      </c>
      <c r="M18" s="8">
        <v>0</v>
      </c>
      <c r="N18" s="8">
        <v>0</v>
      </c>
      <c r="O18" s="8">
        <v>0</v>
      </c>
      <c r="P18" s="8">
        <v>0</v>
      </c>
      <c r="Q18" s="22">
        <v>1</v>
      </c>
      <c r="R18" s="22">
        <v>200</v>
      </c>
      <c r="S18" s="8">
        <v>0</v>
      </c>
      <c r="T18" s="8">
        <v>0</v>
      </c>
      <c r="U18" s="22">
        <v>1</v>
      </c>
      <c r="V18" s="22">
        <v>200</v>
      </c>
      <c r="W18" s="8">
        <v>0</v>
      </c>
      <c r="X18" s="8">
        <v>0</v>
      </c>
      <c r="Y18" s="22">
        <v>0</v>
      </c>
      <c r="Z18" s="22">
        <v>0</v>
      </c>
      <c r="AA18" s="8">
        <v>0</v>
      </c>
      <c r="AB18" s="8">
        <v>0</v>
      </c>
      <c r="AC18" s="22">
        <v>0</v>
      </c>
      <c r="AD18" s="22">
        <v>0</v>
      </c>
      <c r="AE18" s="8">
        <v>2</v>
      </c>
      <c r="AF18" s="8">
        <v>200</v>
      </c>
      <c r="AG18" s="8">
        <v>400</v>
      </c>
      <c r="AH18" s="38"/>
      <c r="AI18" s="6" t="s">
        <v>67</v>
      </c>
      <c r="AJ18" s="4"/>
    </row>
    <row r="19" spans="1:36" ht="36.6" customHeight="1" x14ac:dyDescent="0.25">
      <c r="A19" s="11"/>
      <c r="B19" s="8" t="s">
        <v>35</v>
      </c>
      <c r="C19" s="22">
        <v>0</v>
      </c>
      <c r="D19" s="22">
        <v>0</v>
      </c>
      <c r="E19" s="8">
        <v>0</v>
      </c>
      <c r="F19" s="8">
        <v>0</v>
      </c>
      <c r="G19" s="22">
        <v>0</v>
      </c>
      <c r="H19" s="22">
        <v>0</v>
      </c>
      <c r="I19" s="8">
        <v>0</v>
      </c>
      <c r="J19" s="8">
        <v>0</v>
      </c>
      <c r="K19" s="22">
        <v>1</v>
      </c>
      <c r="L19" s="22">
        <v>140</v>
      </c>
      <c r="M19" s="8">
        <v>0</v>
      </c>
      <c r="N19" s="8">
        <v>0</v>
      </c>
      <c r="O19" s="8">
        <v>0</v>
      </c>
      <c r="P19" s="8">
        <v>0</v>
      </c>
      <c r="Q19" s="22">
        <v>1</v>
      </c>
      <c r="R19" s="22">
        <v>140</v>
      </c>
      <c r="S19" s="8">
        <v>0</v>
      </c>
      <c r="T19" s="8">
        <v>0</v>
      </c>
      <c r="U19" s="22">
        <v>2</v>
      </c>
      <c r="V19" s="22">
        <v>280</v>
      </c>
      <c r="W19" s="8">
        <v>0</v>
      </c>
      <c r="X19" s="8">
        <v>0</v>
      </c>
      <c r="Y19" s="22">
        <v>0</v>
      </c>
      <c r="Z19" s="22">
        <v>0</v>
      </c>
      <c r="AA19" s="8">
        <v>0</v>
      </c>
      <c r="AB19" s="8">
        <v>0</v>
      </c>
      <c r="AC19" s="22">
        <v>0</v>
      </c>
      <c r="AD19" s="22">
        <v>0</v>
      </c>
      <c r="AE19" s="8">
        <f>K19+Q19+U19</f>
        <v>4</v>
      </c>
      <c r="AF19" s="8">
        <v>140</v>
      </c>
      <c r="AG19" s="8">
        <v>560</v>
      </c>
      <c r="AH19" s="38"/>
      <c r="AI19" s="6" t="s">
        <v>66</v>
      </c>
      <c r="AJ19" s="4"/>
    </row>
    <row r="20" spans="1:36" ht="46.15" customHeight="1" x14ac:dyDescent="0.25">
      <c r="A20" s="11"/>
      <c r="B20" s="8" t="s">
        <v>36</v>
      </c>
      <c r="C20" s="22">
        <v>0</v>
      </c>
      <c r="D20" s="22">
        <v>0</v>
      </c>
      <c r="E20" s="8">
        <v>0</v>
      </c>
      <c r="F20" s="8">
        <v>0</v>
      </c>
      <c r="G20" s="22">
        <v>0</v>
      </c>
      <c r="H20" s="22">
        <v>0</v>
      </c>
      <c r="I20" s="8">
        <v>0</v>
      </c>
      <c r="J20" s="8">
        <v>0</v>
      </c>
      <c r="K20" s="22">
        <v>0</v>
      </c>
      <c r="L20" s="22">
        <v>0</v>
      </c>
      <c r="M20" s="8">
        <v>0</v>
      </c>
      <c r="N20" s="8">
        <v>0</v>
      </c>
      <c r="O20" s="8">
        <v>0</v>
      </c>
      <c r="P20" s="8">
        <v>0</v>
      </c>
      <c r="Q20" s="22">
        <v>1</v>
      </c>
      <c r="R20" s="22">
        <v>965</v>
      </c>
      <c r="S20" s="8">
        <v>1</v>
      </c>
      <c r="T20" s="8">
        <v>965</v>
      </c>
      <c r="U20" s="22">
        <v>0</v>
      </c>
      <c r="V20" s="22">
        <v>0</v>
      </c>
      <c r="W20" s="8">
        <v>0</v>
      </c>
      <c r="X20" s="8">
        <v>0</v>
      </c>
      <c r="Y20" s="22">
        <v>0</v>
      </c>
      <c r="Z20" s="22">
        <v>0</v>
      </c>
      <c r="AA20" s="8">
        <v>0</v>
      </c>
      <c r="AB20" s="8">
        <v>0</v>
      </c>
      <c r="AC20" s="22">
        <v>0</v>
      </c>
      <c r="AD20" s="22">
        <v>0</v>
      </c>
      <c r="AE20" s="8">
        <v>2</v>
      </c>
      <c r="AF20" s="8">
        <v>965</v>
      </c>
      <c r="AG20" s="8">
        <f>AE20*AF20</f>
        <v>1930</v>
      </c>
      <c r="AH20" s="38"/>
      <c r="AI20" s="6" t="s">
        <v>60</v>
      </c>
      <c r="AJ20" s="4"/>
    </row>
    <row r="21" spans="1:36" ht="37.9" customHeight="1" x14ac:dyDescent="0.25">
      <c r="A21" s="8"/>
      <c r="B21" s="33" t="s">
        <v>37</v>
      </c>
      <c r="C21" s="33"/>
      <c r="D21" s="33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4"/>
    </row>
    <row r="22" spans="1:36" ht="42.6" customHeight="1" x14ac:dyDescent="0.25">
      <c r="A22" s="8"/>
      <c r="B22" s="11" t="s">
        <v>38</v>
      </c>
      <c r="C22" s="22">
        <v>2</v>
      </c>
      <c r="D22" s="22">
        <f>C22*AF22</f>
        <v>350</v>
      </c>
      <c r="E22" s="8">
        <v>0</v>
      </c>
      <c r="F22" s="8">
        <v>0</v>
      </c>
      <c r="G22" s="22">
        <v>0</v>
      </c>
      <c r="H22" s="22">
        <v>0</v>
      </c>
      <c r="I22" s="8">
        <v>0</v>
      </c>
      <c r="J22" s="8">
        <v>0</v>
      </c>
      <c r="K22" s="22">
        <v>0</v>
      </c>
      <c r="L22" s="22">
        <v>0</v>
      </c>
      <c r="M22" s="8">
        <v>0</v>
      </c>
      <c r="N22" s="8">
        <v>0</v>
      </c>
      <c r="O22" s="8">
        <v>2</v>
      </c>
      <c r="P22" s="8">
        <v>350</v>
      </c>
      <c r="Q22" s="22">
        <v>0</v>
      </c>
      <c r="R22" s="22">
        <v>0</v>
      </c>
      <c r="S22" s="8">
        <v>0</v>
      </c>
      <c r="T22" s="8">
        <v>0</v>
      </c>
      <c r="U22" s="22">
        <v>0</v>
      </c>
      <c r="V22" s="22">
        <v>0</v>
      </c>
      <c r="W22" s="8">
        <v>0</v>
      </c>
      <c r="X22" s="8">
        <v>0</v>
      </c>
      <c r="Y22" s="22">
        <v>0</v>
      </c>
      <c r="Z22" s="22">
        <v>0</v>
      </c>
      <c r="AA22" s="8">
        <v>0</v>
      </c>
      <c r="AB22" s="8">
        <v>0</v>
      </c>
      <c r="AC22" s="22">
        <v>0</v>
      </c>
      <c r="AD22" s="22">
        <v>0</v>
      </c>
      <c r="AE22" s="8">
        <v>4</v>
      </c>
      <c r="AF22" s="8">
        <v>175</v>
      </c>
      <c r="AG22" s="8">
        <f>AE22*AF22</f>
        <v>700</v>
      </c>
      <c r="AH22" s="37" t="s">
        <v>32</v>
      </c>
      <c r="AI22" s="6" t="s">
        <v>63</v>
      </c>
      <c r="AJ22" s="7" t="s">
        <v>71</v>
      </c>
    </row>
    <row r="23" spans="1:36" ht="42" customHeight="1" x14ac:dyDescent="0.25">
      <c r="A23" s="8"/>
      <c r="B23" s="8" t="s">
        <v>39</v>
      </c>
      <c r="C23" s="22">
        <v>1</v>
      </c>
      <c r="D23" s="22">
        <v>584</v>
      </c>
      <c r="E23" s="8">
        <v>0</v>
      </c>
      <c r="F23" s="8">
        <v>0</v>
      </c>
      <c r="G23" s="22">
        <v>0</v>
      </c>
      <c r="H23" s="22">
        <v>0</v>
      </c>
      <c r="I23" s="8">
        <v>0</v>
      </c>
      <c r="J23" s="8">
        <v>0</v>
      </c>
      <c r="K23" s="22">
        <v>0</v>
      </c>
      <c r="L23" s="22">
        <v>0</v>
      </c>
      <c r="M23" s="8">
        <v>0</v>
      </c>
      <c r="N23" s="8">
        <v>0</v>
      </c>
      <c r="O23" s="8">
        <v>0</v>
      </c>
      <c r="P23" s="8">
        <v>0</v>
      </c>
      <c r="Q23" s="22">
        <v>0</v>
      </c>
      <c r="R23" s="22">
        <v>0</v>
      </c>
      <c r="S23" s="8">
        <v>0</v>
      </c>
      <c r="T23" s="8">
        <v>0</v>
      </c>
      <c r="U23" s="22">
        <v>0</v>
      </c>
      <c r="V23" s="22">
        <v>0</v>
      </c>
      <c r="W23" s="8">
        <v>0</v>
      </c>
      <c r="X23" s="8">
        <v>0</v>
      </c>
      <c r="Y23" s="22">
        <v>0</v>
      </c>
      <c r="Z23" s="22">
        <v>0</v>
      </c>
      <c r="AA23" s="8">
        <v>0</v>
      </c>
      <c r="AB23" s="8">
        <v>0</v>
      </c>
      <c r="AC23" s="22">
        <v>0</v>
      </c>
      <c r="AD23" s="22">
        <v>0</v>
      </c>
      <c r="AE23" s="8">
        <v>1</v>
      </c>
      <c r="AF23" s="8">
        <v>584</v>
      </c>
      <c r="AG23" s="8">
        <v>584</v>
      </c>
      <c r="AH23" s="37"/>
      <c r="AI23" s="6" t="s">
        <v>65</v>
      </c>
      <c r="AJ23" s="4"/>
    </row>
    <row r="24" spans="1:36" ht="42.6" customHeight="1" x14ac:dyDescent="0.25">
      <c r="A24" s="8"/>
      <c r="B24" s="8" t="s">
        <v>40</v>
      </c>
      <c r="C24" s="22">
        <v>0</v>
      </c>
      <c r="D24" s="22">
        <v>0</v>
      </c>
      <c r="E24" s="8">
        <v>4</v>
      </c>
      <c r="F24" s="8">
        <f>E24*AF24</f>
        <v>760</v>
      </c>
      <c r="G24" s="22">
        <v>0</v>
      </c>
      <c r="H24" s="22">
        <v>0</v>
      </c>
      <c r="I24" s="8">
        <v>0</v>
      </c>
      <c r="J24" s="8">
        <v>0</v>
      </c>
      <c r="K24" s="22">
        <v>0</v>
      </c>
      <c r="L24" s="22">
        <v>0</v>
      </c>
      <c r="M24" s="8">
        <v>0</v>
      </c>
      <c r="N24" s="8">
        <v>0</v>
      </c>
      <c r="O24" s="8">
        <v>0</v>
      </c>
      <c r="P24" s="8">
        <v>0</v>
      </c>
      <c r="Q24" s="22">
        <v>7</v>
      </c>
      <c r="R24" s="22">
        <f>Q24*AF24</f>
        <v>1330</v>
      </c>
      <c r="S24" s="8">
        <v>4</v>
      </c>
      <c r="T24" s="8">
        <f>S24*AF24</f>
        <v>760</v>
      </c>
      <c r="U24" s="22">
        <v>5</v>
      </c>
      <c r="V24" s="22">
        <f>U24*AF24</f>
        <v>950</v>
      </c>
      <c r="W24" s="8">
        <v>0</v>
      </c>
      <c r="X24" s="8">
        <v>0</v>
      </c>
      <c r="Y24" s="22">
        <v>2</v>
      </c>
      <c r="Z24" s="22">
        <f>Y24*AF24</f>
        <v>380</v>
      </c>
      <c r="AA24" s="8">
        <v>3</v>
      </c>
      <c r="AB24" s="8">
        <f>AA24*AF24</f>
        <v>570</v>
      </c>
      <c r="AC24" s="22">
        <v>0</v>
      </c>
      <c r="AD24" s="22">
        <v>0</v>
      </c>
      <c r="AE24" s="8">
        <f>E24+Q24+S24+U24+Y24+AA24</f>
        <v>25</v>
      </c>
      <c r="AF24" s="8">
        <v>190</v>
      </c>
      <c r="AG24" s="8">
        <f t="shared" ref="AG24:AG36" si="0">AE24*AF24</f>
        <v>4750</v>
      </c>
      <c r="AH24" s="37"/>
      <c r="AI24" s="6" t="s">
        <v>69</v>
      </c>
      <c r="AJ24" s="7" t="s">
        <v>70</v>
      </c>
    </row>
    <row r="25" spans="1:36" ht="42" customHeight="1" x14ac:dyDescent="0.25">
      <c r="A25" s="8"/>
      <c r="B25" s="8" t="s">
        <v>41</v>
      </c>
      <c r="C25" s="22">
        <v>1</v>
      </c>
      <c r="D25" s="22">
        <v>355</v>
      </c>
      <c r="E25" s="8">
        <v>0</v>
      </c>
      <c r="F25" s="8">
        <v>0</v>
      </c>
      <c r="G25" s="22">
        <v>0</v>
      </c>
      <c r="H25" s="22">
        <v>0</v>
      </c>
      <c r="I25" s="8">
        <v>0</v>
      </c>
      <c r="J25" s="8">
        <v>0</v>
      </c>
      <c r="K25" s="22">
        <v>0</v>
      </c>
      <c r="L25" s="22">
        <v>0</v>
      </c>
      <c r="M25" s="8">
        <v>0</v>
      </c>
      <c r="N25" s="8">
        <v>0</v>
      </c>
      <c r="O25" s="8">
        <v>0</v>
      </c>
      <c r="P25" s="8">
        <v>0</v>
      </c>
      <c r="Q25" s="22">
        <v>1</v>
      </c>
      <c r="R25" s="22">
        <v>355</v>
      </c>
      <c r="S25" s="8">
        <v>0</v>
      </c>
      <c r="T25" s="8">
        <v>0</v>
      </c>
      <c r="U25" s="22">
        <v>1</v>
      </c>
      <c r="V25" s="22">
        <v>355</v>
      </c>
      <c r="W25" s="8">
        <v>0</v>
      </c>
      <c r="X25" s="8">
        <v>0</v>
      </c>
      <c r="Y25" s="22">
        <v>0</v>
      </c>
      <c r="Z25" s="22">
        <v>0</v>
      </c>
      <c r="AA25" s="8">
        <v>0</v>
      </c>
      <c r="AB25" s="8">
        <v>0</v>
      </c>
      <c r="AC25" s="22">
        <v>0</v>
      </c>
      <c r="AD25" s="22">
        <v>0</v>
      </c>
      <c r="AE25" s="8">
        <v>3</v>
      </c>
      <c r="AF25" s="8">
        <v>355</v>
      </c>
      <c r="AG25" s="8">
        <f t="shared" si="0"/>
        <v>1065</v>
      </c>
      <c r="AH25" s="37"/>
      <c r="AI25" s="6" t="s">
        <v>64</v>
      </c>
      <c r="AJ25" s="4"/>
    </row>
    <row r="26" spans="1:36" ht="42" customHeight="1" x14ac:dyDescent="0.25">
      <c r="A26" s="8"/>
      <c r="B26" s="8" t="s">
        <v>72</v>
      </c>
      <c r="C26" s="22">
        <v>0</v>
      </c>
      <c r="D26" s="22">
        <v>0</v>
      </c>
      <c r="E26" s="8">
        <v>0</v>
      </c>
      <c r="F26" s="8">
        <v>0</v>
      </c>
      <c r="G26" s="22">
        <v>0</v>
      </c>
      <c r="H26" s="22">
        <v>0</v>
      </c>
      <c r="I26" s="8">
        <v>0</v>
      </c>
      <c r="J26" s="8">
        <v>0</v>
      </c>
      <c r="K26" s="22">
        <v>0</v>
      </c>
      <c r="L26" s="22">
        <v>0</v>
      </c>
      <c r="M26" s="8">
        <v>0</v>
      </c>
      <c r="N26" s="8">
        <v>0</v>
      </c>
      <c r="O26" s="8">
        <v>12</v>
      </c>
      <c r="P26" s="8">
        <f>O26*AF26</f>
        <v>36</v>
      </c>
      <c r="Q26" s="22">
        <v>18</v>
      </c>
      <c r="R26" s="22">
        <f>Q26*AF26</f>
        <v>54</v>
      </c>
      <c r="S26" s="8">
        <v>25</v>
      </c>
      <c r="T26" s="8">
        <f>S26*AF26</f>
        <v>75</v>
      </c>
      <c r="U26" s="22">
        <v>0</v>
      </c>
      <c r="V26" s="22">
        <v>0</v>
      </c>
      <c r="W26" s="8">
        <v>0</v>
      </c>
      <c r="X26" s="8">
        <v>0</v>
      </c>
      <c r="Y26" s="22">
        <v>0</v>
      </c>
      <c r="Z26" s="22">
        <v>0</v>
      </c>
      <c r="AA26" s="8">
        <v>0</v>
      </c>
      <c r="AB26" s="8">
        <v>0</v>
      </c>
      <c r="AC26" s="22">
        <v>0</v>
      </c>
      <c r="AD26" s="22">
        <v>0</v>
      </c>
      <c r="AE26" s="8">
        <f>O26+Q26+S26</f>
        <v>55</v>
      </c>
      <c r="AF26" s="8">
        <v>3</v>
      </c>
      <c r="AG26" s="8">
        <f t="shared" si="0"/>
        <v>165</v>
      </c>
      <c r="AH26" s="37"/>
      <c r="AI26" s="6" t="s">
        <v>73</v>
      </c>
      <c r="AJ26" s="7" t="s">
        <v>74</v>
      </c>
    </row>
    <row r="27" spans="1:36" ht="41.45" customHeight="1" x14ac:dyDescent="0.25">
      <c r="A27" s="8"/>
      <c r="B27" s="8" t="s">
        <v>42</v>
      </c>
      <c r="C27" s="22">
        <v>2</v>
      </c>
      <c r="D27" s="22">
        <v>260</v>
      </c>
      <c r="E27" s="8">
        <v>0</v>
      </c>
      <c r="F27" s="8">
        <v>0</v>
      </c>
      <c r="G27" s="22">
        <v>0</v>
      </c>
      <c r="H27" s="22">
        <v>0</v>
      </c>
      <c r="I27" s="8">
        <v>2</v>
      </c>
      <c r="J27" s="8">
        <v>260</v>
      </c>
      <c r="K27" s="22">
        <v>0</v>
      </c>
      <c r="L27" s="22">
        <v>0</v>
      </c>
      <c r="M27" s="8">
        <v>0</v>
      </c>
      <c r="N27" s="8">
        <v>0</v>
      </c>
      <c r="O27" s="8">
        <v>2</v>
      </c>
      <c r="P27" s="8">
        <v>260</v>
      </c>
      <c r="Q27" s="22">
        <v>1</v>
      </c>
      <c r="R27" s="22">
        <v>130</v>
      </c>
      <c r="S27" s="8">
        <v>4</v>
      </c>
      <c r="T27" s="8">
        <v>520</v>
      </c>
      <c r="U27" s="22">
        <v>0</v>
      </c>
      <c r="V27" s="22">
        <v>0</v>
      </c>
      <c r="W27" s="8">
        <v>0</v>
      </c>
      <c r="X27" s="8">
        <v>0</v>
      </c>
      <c r="Y27" s="22">
        <v>0</v>
      </c>
      <c r="Z27" s="22">
        <v>0</v>
      </c>
      <c r="AA27" s="8">
        <v>0</v>
      </c>
      <c r="AB27" s="8">
        <v>0</v>
      </c>
      <c r="AC27" s="22">
        <v>2</v>
      </c>
      <c r="AD27" s="22">
        <v>260</v>
      </c>
      <c r="AE27" s="8">
        <f>C27+I27+O27+Q27+S27+AC27</f>
        <v>13</v>
      </c>
      <c r="AF27" s="8">
        <v>130</v>
      </c>
      <c r="AG27" s="8">
        <f t="shared" si="0"/>
        <v>1690</v>
      </c>
      <c r="AH27" s="37"/>
      <c r="AI27" s="6" t="s">
        <v>61</v>
      </c>
      <c r="AJ27" s="4"/>
    </row>
    <row r="28" spans="1:36" ht="41.45" customHeight="1" x14ac:dyDescent="0.25">
      <c r="A28" s="8"/>
      <c r="B28" s="8" t="s">
        <v>43</v>
      </c>
      <c r="C28" s="22">
        <v>1</v>
      </c>
      <c r="D28" s="22">
        <v>100</v>
      </c>
      <c r="E28" s="8">
        <v>0</v>
      </c>
      <c r="F28" s="8">
        <v>0</v>
      </c>
      <c r="G28" s="22">
        <v>0</v>
      </c>
      <c r="H28" s="22">
        <v>0</v>
      </c>
      <c r="I28" s="8">
        <v>1</v>
      </c>
      <c r="J28" s="8">
        <v>100</v>
      </c>
      <c r="K28" s="22">
        <v>0</v>
      </c>
      <c r="L28" s="22">
        <v>0</v>
      </c>
      <c r="M28" s="8">
        <v>0</v>
      </c>
      <c r="N28" s="8">
        <v>0</v>
      </c>
      <c r="O28" s="8">
        <v>1</v>
      </c>
      <c r="P28" s="8">
        <v>100</v>
      </c>
      <c r="Q28" s="22">
        <v>4</v>
      </c>
      <c r="R28" s="22">
        <v>400</v>
      </c>
      <c r="S28" s="8">
        <v>4</v>
      </c>
      <c r="T28" s="8">
        <v>400</v>
      </c>
      <c r="U28" s="22">
        <v>4</v>
      </c>
      <c r="V28" s="22">
        <v>400</v>
      </c>
      <c r="W28" s="8">
        <v>0</v>
      </c>
      <c r="X28" s="8">
        <v>0</v>
      </c>
      <c r="Y28" s="22">
        <v>0</v>
      </c>
      <c r="Z28" s="22">
        <v>0</v>
      </c>
      <c r="AA28" s="8">
        <v>0</v>
      </c>
      <c r="AB28" s="8">
        <v>0</v>
      </c>
      <c r="AC28" s="22">
        <v>2</v>
      </c>
      <c r="AD28" s="22">
        <v>200</v>
      </c>
      <c r="AE28" s="8">
        <f>C28+I28+O28+Q28+S28+U28+AC28</f>
        <v>17</v>
      </c>
      <c r="AF28" s="8">
        <v>100</v>
      </c>
      <c r="AG28" s="8">
        <f t="shared" si="0"/>
        <v>1700</v>
      </c>
      <c r="AH28" s="37"/>
      <c r="AI28" s="6" t="s">
        <v>62</v>
      </c>
      <c r="AJ28" s="7" t="s">
        <v>68</v>
      </c>
    </row>
    <row r="29" spans="1:36" ht="42" customHeight="1" x14ac:dyDescent="0.25">
      <c r="A29" s="8"/>
      <c r="B29" s="11" t="s">
        <v>44</v>
      </c>
      <c r="C29" s="22">
        <v>6</v>
      </c>
      <c r="D29" s="22">
        <v>90</v>
      </c>
      <c r="E29" s="8">
        <v>6</v>
      </c>
      <c r="F29" s="8">
        <v>90</v>
      </c>
      <c r="G29" s="22">
        <v>0</v>
      </c>
      <c r="H29" s="22">
        <v>0</v>
      </c>
      <c r="I29" s="8">
        <v>0</v>
      </c>
      <c r="J29" s="8">
        <v>0</v>
      </c>
      <c r="K29" s="22">
        <v>6</v>
      </c>
      <c r="L29" s="22">
        <v>90</v>
      </c>
      <c r="M29" s="8">
        <v>6</v>
      </c>
      <c r="N29" s="8">
        <v>90</v>
      </c>
      <c r="O29" s="8">
        <v>6</v>
      </c>
      <c r="P29" s="8">
        <v>90</v>
      </c>
      <c r="Q29" s="22">
        <v>6</v>
      </c>
      <c r="R29" s="22">
        <v>90</v>
      </c>
      <c r="S29" s="8">
        <v>14</v>
      </c>
      <c r="T29" s="8">
        <v>210</v>
      </c>
      <c r="U29" s="22">
        <v>0</v>
      </c>
      <c r="V29" s="22">
        <v>0</v>
      </c>
      <c r="W29" s="8">
        <v>0</v>
      </c>
      <c r="X29" s="8">
        <v>0</v>
      </c>
      <c r="Y29" s="22">
        <v>0</v>
      </c>
      <c r="Z29" s="22">
        <v>0</v>
      </c>
      <c r="AA29" s="8">
        <v>0</v>
      </c>
      <c r="AB29" s="8">
        <v>0</v>
      </c>
      <c r="AC29" s="22">
        <v>6</v>
      </c>
      <c r="AD29" s="22">
        <v>90</v>
      </c>
      <c r="AE29" s="8">
        <f>C29+E29+K29+M29+O29+Q29+S29+AC29</f>
        <v>56</v>
      </c>
      <c r="AF29" s="8">
        <v>15</v>
      </c>
      <c r="AG29" s="16">
        <f t="shared" si="0"/>
        <v>840</v>
      </c>
      <c r="AH29" s="37"/>
      <c r="AI29" s="6" t="s">
        <v>76</v>
      </c>
      <c r="AJ29" s="7" t="s">
        <v>75</v>
      </c>
    </row>
    <row r="30" spans="1:36" ht="42.6" customHeight="1" x14ac:dyDescent="0.25">
      <c r="A30" s="8"/>
      <c r="B30" s="8" t="s">
        <v>45</v>
      </c>
      <c r="C30" s="22">
        <v>7</v>
      </c>
      <c r="D30" s="22">
        <v>175</v>
      </c>
      <c r="E30" s="8">
        <v>0</v>
      </c>
      <c r="F30" s="8">
        <v>0</v>
      </c>
      <c r="G30" s="22">
        <v>0</v>
      </c>
      <c r="H30" s="22">
        <v>0</v>
      </c>
      <c r="I30" s="8">
        <v>5</v>
      </c>
      <c r="J30" s="8">
        <v>125</v>
      </c>
      <c r="K30" s="22">
        <v>0</v>
      </c>
      <c r="L30" s="22">
        <v>0</v>
      </c>
      <c r="M30" s="8">
        <v>4</v>
      </c>
      <c r="N30" s="8">
        <v>100</v>
      </c>
      <c r="O30" s="8">
        <v>4</v>
      </c>
      <c r="P30" s="8">
        <v>100</v>
      </c>
      <c r="Q30" s="22">
        <v>4</v>
      </c>
      <c r="R30" s="22">
        <v>100</v>
      </c>
      <c r="S30" s="8">
        <v>14</v>
      </c>
      <c r="T30" s="8">
        <v>350</v>
      </c>
      <c r="U30" s="22">
        <v>10</v>
      </c>
      <c r="V30" s="22">
        <v>250</v>
      </c>
      <c r="W30" s="8">
        <v>0</v>
      </c>
      <c r="X30" s="8">
        <v>0</v>
      </c>
      <c r="Y30" s="22">
        <v>0</v>
      </c>
      <c r="Z30" s="22">
        <v>0</v>
      </c>
      <c r="AA30" s="8">
        <v>0</v>
      </c>
      <c r="AB30" s="8">
        <v>0</v>
      </c>
      <c r="AC30" s="22">
        <v>6</v>
      </c>
      <c r="AD30" s="22">
        <v>150</v>
      </c>
      <c r="AE30" s="8">
        <v>54</v>
      </c>
      <c r="AF30" s="8">
        <v>25</v>
      </c>
      <c r="AG30" s="8">
        <f t="shared" si="0"/>
        <v>1350</v>
      </c>
      <c r="AH30" s="37"/>
      <c r="AI30" s="6" t="s">
        <v>78</v>
      </c>
      <c r="AJ30" s="7" t="s">
        <v>77</v>
      </c>
    </row>
    <row r="31" spans="1:36" ht="42" customHeight="1" x14ac:dyDescent="0.25">
      <c r="A31" s="8"/>
      <c r="B31" s="11" t="s">
        <v>46</v>
      </c>
      <c r="C31" s="22">
        <v>1</v>
      </c>
      <c r="D31" s="22">
        <v>180</v>
      </c>
      <c r="E31" s="8">
        <v>4</v>
      </c>
      <c r="F31" s="8">
        <v>720</v>
      </c>
      <c r="G31" s="22">
        <v>0</v>
      </c>
      <c r="H31" s="22">
        <v>0</v>
      </c>
      <c r="I31" s="8">
        <v>1</v>
      </c>
      <c r="J31" s="8">
        <v>180</v>
      </c>
      <c r="K31" s="22">
        <v>2</v>
      </c>
      <c r="L31" s="22">
        <v>360</v>
      </c>
      <c r="M31" s="8">
        <v>0</v>
      </c>
      <c r="N31" s="8">
        <v>0</v>
      </c>
      <c r="O31" s="8">
        <v>0</v>
      </c>
      <c r="P31" s="8">
        <v>0</v>
      </c>
      <c r="Q31" s="22">
        <v>1</v>
      </c>
      <c r="R31" s="22">
        <v>180</v>
      </c>
      <c r="S31" s="8">
        <v>4</v>
      </c>
      <c r="T31" s="8">
        <v>720</v>
      </c>
      <c r="U31" s="22">
        <v>0</v>
      </c>
      <c r="V31" s="22">
        <v>0</v>
      </c>
      <c r="W31" s="8">
        <v>0</v>
      </c>
      <c r="X31" s="8">
        <v>0</v>
      </c>
      <c r="Y31" s="22">
        <v>0</v>
      </c>
      <c r="Z31" s="22">
        <v>0</v>
      </c>
      <c r="AA31" s="8">
        <v>0</v>
      </c>
      <c r="AB31" s="8">
        <v>0</v>
      </c>
      <c r="AC31" s="22">
        <v>0</v>
      </c>
      <c r="AD31" s="22">
        <v>0</v>
      </c>
      <c r="AE31" s="8">
        <f>C31+E31+I31+K31+Q31+S31</f>
        <v>13</v>
      </c>
      <c r="AF31" s="8">
        <v>180</v>
      </c>
      <c r="AG31" s="8">
        <f t="shared" si="0"/>
        <v>2340</v>
      </c>
      <c r="AH31" s="37"/>
      <c r="AI31" s="6" t="s">
        <v>79</v>
      </c>
      <c r="AJ31" s="7" t="s">
        <v>80</v>
      </c>
    </row>
    <row r="32" spans="1:36" ht="42.6" customHeight="1" x14ac:dyDescent="0.25">
      <c r="A32" s="8"/>
      <c r="B32" s="8" t="s">
        <v>52</v>
      </c>
      <c r="C32" s="22">
        <v>0</v>
      </c>
      <c r="D32" s="22">
        <v>0</v>
      </c>
      <c r="E32" s="8">
        <v>0</v>
      </c>
      <c r="F32" s="8">
        <v>0</v>
      </c>
      <c r="G32" s="22">
        <v>0</v>
      </c>
      <c r="H32" s="22">
        <v>0</v>
      </c>
      <c r="I32" s="8">
        <v>0</v>
      </c>
      <c r="J32" s="8">
        <v>0</v>
      </c>
      <c r="K32" s="22">
        <v>0</v>
      </c>
      <c r="L32" s="22">
        <v>0</v>
      </c>
      <c r="M32" s="8">
        <v>0</v>
      </c>
      <c r="N32" s="8">
        <v>0</v>
      </c>
      <c r="O32" s="8">
        <v>0</v>
      </c>
      <c r="P32" s="8">
        <v>0</v>
      </c>
      <c r="Q32" s="22">
        <v>2</v>
      </c>
      <c r="R32" s="22">
        <v>20</v>
      </c>
      <c r="S32" s="8">
        <v>2</v>
      </c>
      <c r="T32" s="8">
        <v>20</v>
      </c>
      <c r="U32" s="22">
        <v>0</v>
      </c>
      <c r="V32" s="22">
        <v>0</v>
      </c>
      <c r="W32" s="8">
        <v>0</v>
      </c>
      <c r="X32" s="8">
        <v>0</v>
      </c>
      <c r="Y32" s="22">
        <v>5</v>
      </c>
      <c r="Z32" s="22">
        <v>50</v>
      </c>
      <c r="AA32" s="8">
        <v>0</v>
      </c>
      <c r="AB32" s="8">
        <v>0</v>
      </c>
      <c r="AC32" s="22">
        <v>0</v>
      </c>
      <c r="AD32" s="22">
        <v>0</v>
      </c>
      <c r="AE32" s="8">
        <v>9</v>
      </c>
      <c r="AF32" s="8">
        <v>10</v>
      </c>
      <c r="AG32" s="8">
        <f t="shared" si="0"/>
        <v>90</v>
      </c>
      <c r="AH32" s="37"/>
      <c r="AI32" s="6" t="s">
        <v>83</v>
      </c>
      <c r="AJ32" s="7" t="s">
        <v>83</v>
      </c>
    </row>
    <row r="33" spans="1:36" ht="42.6" customHeight="1" x14ac:dyDescent="0.25">
      <c r="A33" s="8"/>
      <c r="B33" s="8" t="s">
        <v>47</v>
      </c>
      <c r="C33" s="22">
        <v>0</v>
      </c>
      <c r="D33" s="22">
        <v>0</v>
      </c>
      <c r="E33" s="8">
        <v>8</v>
      </c>
      <c r="F33" s="8">
        <v>96</v>
      </c>
      <c r="G33" s="22">
        <v>0</v>
      </c>
      <c r="H33" s="22">
        <v>0</v>
      </c>
      <c r="I33" s="8">
        <v>0</v>
      </c>
      <c r="J33" s="8">
        <v>0</v>
      </c>
      <c r="K33" s="22">
        <v>8</v>
      </c>
      <c r="L33" s="22">
        <v>96</v>
      </c>
      <c r="M33" s="8">
        <v>2</v>
      </c>
      <c r="N33" s="8">
        <v>24</v>
      </c>
      <c r="O33" s="8">
        <v>2</v>
      </c>
      <c r="P33" s="8">
        <v>24</v>
      </c>
      <c r="Q33" s="22">
        <v>2</v>
      </c>
      <c r="R33" s="22">
        <v>24</v>
      </c>
      <c r="S33" s="8">
        <v>2</v>
      </c>
      <c r="T33" s="8">
        <v>24</v>
      </c>
      <c r="U33" s="22">
        <v>3</v>
      </c>
      <c r="V33" s="22">
        <v>36</v>
      </c>
      <c r="W33" s="8">
        <v>0</v>
      </c>
      <c r="X33" s="8">
        <v>0</v>
      </c>
      <c r="Y33" s="22">
        <v>0</v>
      </c>
      <c r="Z33" s="22">
        <v>0</v>
      </c>
      <c r="AA33" s="8">
        <v>0</v>
      </c>
      <c r="AB33" s="8">
        <v>0</v>
      </c>
      <c r="AC33" s="22">
        <v>0</v>
      </c>
      <c r="AD33" s="22">
        <v>0</v>
      </c>
      <c r="AE33" s="8">
        <f>E33+K33+M33+O33+Q33+S33+U33</f>
        <v>27</v>
      </c>
      <c r="AF33" s="8">
        <v>12</v>
      </c>
      <c r="AG33" s="8">
        <f t="shared" si="0"/>
        <v>324</v>
      </c>
      <c r="AH33" s="37"/>
      <c r="AI33" s="6" t="s">
        <v>81</v>
      </c>
      <c r="AJ33" s="9" t="s">
        <v>82</v>
      </c>
    </row>
    <row r="34" spans="1:36" ht="42.6" customHeight="1" x14ac:dyDescent="0.25">
      <c r="A34" s="8"/>
      <c r="B34" s="8" t="s">
        <v>48</v>
      </c>
      <c r="C34" s="22">
        <v>0</v>
      </c>
      <c r="D34" s="22">
        <v>0</v>
      </c>
      <c r="E34" s="8">
        <v>8</v>
      </c>
      <c r="F34" s="8">
        <v>120</v>
      </c>
      <c r="G34" s="22">
        <v>2</v>
      </c>
      <c r="H34" s="22">
        <v>30</v>
      </c>
      <c r="I34" s="8">
        <v>0</v>
      </c>
      <c r="J34" s="8">
        <v>0</v>
      </c>
      <c r="K34" s="22">
        <v>8</v>
      </c>
      <c r="L34" s="22">
        <v>120</v>
      </c>
      <c r="M34" s="8">
        <v>2</v>
      </c>
      <c r="N34" s="8">
        <v>30</v>
      </c>
      <c r="O34" s="8">
        <v>2</v>
      </c>
      <c r="P34" s="8">
        <v>30</v>
      </c>
      <c r="Q34" s="22">
        <v>2</v>
      </c>
      <c r="R34" s="22">
        <v>30</v>
      </c>
      <c r="S34" s="8">
        <v>2</v>
      </c>
      <c r="T34" s="8">
        <f>S34*AF34</f>
        <v>30</v>
      </c>
      <c r="U34" s="22">
        <v>3</v>
      </c>
      <c r="V34" s="22">
        <v>45</v>
      </c>
      <c r="W34" s="8">
        <v>0</v>
      </c>
      <c r="X34" s="8">
        <v>0</v>
      </c>
      <c r="Y34" s="22">
        <v>0</v>
      </c>
      <c r="Z34" s="22">
        <v>0</v>
      </c>
      <c r="AA34" s="8">
        <v>0</v>
      </c>
      <c r="AB34" s="8">
        <v>0</v>
      </c>
      <c r="AC34" s="22">
        <v>0</v>
      </c>
      <c r="AD34" s="22">
        <v>0</v>
      </c>
      <c r="AE34" s="8">
        <f>E34+G34+K34+M34+O34+Q34+S34+U34</f>
        <v>29</v>
      </c>
      <c r="AF34" s="8">
        <v>15</v>
      </c>
      <c r="AG34" s="8">
        <f t="shared" si="0"/>
        <v>435</v>
      </c>
      <c r="AH34" s="37"/>
      <c r="AI34" s="6" t="s">
        <v>81</v>
      </c>
      <c r="AJ34" s="7" t="s">
        <v>82</v>
      </c>
    </row>
    <row r="35" spans="1:36" ht="43.15" customHeight="1" x14ac:dyDescent="0.25">
      <c r="A35" s="8"/>
      <c r="B35" s="8" t="s">
        <v>49</v>
      </c>
      <c r="C35" s="22">
        <v>6</v>
      </c>
      <c r="D35" s="22">
        <v>102</v>
      </c>
      <c r="E35" s="8">
        <v>0</v>
      </c>
      <c r="F35" s="8">
        <v>0</v>
      </c>
      <c r="G35" s="22">
        <v>0</v>
      </c>
      <c r="H35" s="22">
        <v>0</v>
      </c>
      <c r="I35" s="8">
        <v>0</v>
      </c>
      <c r="J35" s="8">
        <v>0</v>
      </c>
      <c r="K35" s="22">
        <v>0</v>
      </c>
      <c r="L35" s="22">
        <v>0</v>
      </c>
      <c r="M35" s="8">
        <v>0</v>
      </c>
      <c r="N35" s="8">
        <v>0</v>
      </c>
      <c r="O35" s="8">
        <v>0</v>
      </c>
      <c r="P35" s="8">
        <v>0</v>
      </c>
      <c r="Q35" s="22">
        <v>0</v>
      </c>
      <c r="R35" s="22">
        <v>0</v>
      </c>
      <c r="S35" s="8">
        <v>2</v>
      </c>
      <c r="T35" s="8">
        <f>S35*AF35</f>
        <v>34</v>
      </c>
      <c r="U35" s="22">
        <v>3</v>
      </c>
      <c r="V35" s="22">
        <v>51</v>
      </c>
      <c r="W35" s="8">
        <v>0</v>
      </c>
      <c r="X35" s="8">
        <v>0</v>
      </c>
      <c r="Y35" s="22">
        <v>0</v>
      </c>
      <c r="Z35" s="22">
        <v>0</v>
      </c>
      <c r="AA35" s="8">
        <v>0</v>
      </c>
      <c r="AB35" s="8">
        <v>0</v>
      </c>
      <c r="AC35" s="22">
        <v>0</v>
      </c>
      <c r="AD35" s="22">
        <v>0</v>
      </c>
      <c r="AE35" s="8">
        <f>C35+S35+U35</f>
        <v>11</v>
      </c>
      <c r="AF35" s="8">
        <v>17</v>
      </c>
      <c r="AG35" s="8">
        <f t="shared" si="0"/>
        <v>187</v>
      </c>
      <c r="AH35" s="37"/>
      <c r="AI35" s="6" t="s">
        <v>81</v>
      </c>
      <c r="AJ35" s="7" t="s">
        <v>82</v>
      </c>
    </row>
    <row r="36" spans="1:36" ht="46.15" customHeight="1" x14ac:dyDescent="0.25">
      <c r="A36" s="8"/>
      <c r="B36" s="8" t="s">
        <v>50</v>
      </c>
      <c r="C36" s="22">
        <v>14</v>
      </c>
      <c r="D36" s="22">
        <v>560</v>
      </c>
      <c r="E36" s="8">
        <v>8</v>
      </c>
      <c r="F36" s="8">
        <v>320</v>
      </c>
      <c r="G36" s="22">
        <v>0</v>
      </c>
      <c r="H36" s="22">
        <v>0</v>
      </c>
      <c r="I36" s="8">
        <v>0</v>
      </c>
      <c r="J36" s="8">
        <v>0</v>
      </c>
      <c r="K36" s="22">
        <v>8</v>
      </c>
      <c r="L36" s="22">
        <v>320</v>
      </c>
      <c r="M36" s="8">
        <v>0</v>
      </c>
      <c r="N36" s="8">
        <v>0</v>
      </c>
      <c r="O36" s="8">
        <v>0</v>
      </c>
      <c r="P36" s="8">
        <v>0</v>
      </c>
      <c r="Q36" s="22">
        <v>10</v>
      </c>
      <c r="R36" s="22">
        <v>400</v>
      </c>
      <c r="S36" s="8">
        <v>0</v>
      </c>
      <c r="T36" s="8">
        <v>0</v>
      </c>
      <c r="U36" s="22">
        <v>15</v>
      </c>
      <c r="V36" s="22">
        <v>600</v>
      </c>
      <c r="W36" s="8">
        <v>0</v>
      </c>
      <c r="X36" s="8">
        <v>0</v>
      </c>
      <c r="Y36" s="22">
        <v>0</v>
      </c>
      <c r="Z36" s="22">
        <v>0</v>
      </c>
      <c r="AA36" s="8">
        <v>0</v>
      </c>
      <c r="AB36" s="8">
        <v>0</v>
      </c>
      <c r="AC36" s="22">
        <v>0</v>
      </c>
      <c r="AD36" s="22">
        <v>0</v>
      </c>
      <c r="AE36" s="8">
        <f>C36+E36+K36+Q36+U36</f>
        <v>55</v>
      </c>
      <c r="AF36" s="8">
        <v>40</v>
      </c>
      <c r="AG36" s="8">
        <f t="shared" si="0"/>
        <v>2200</v>
      </c>
      <c r="AH36" s="37"/>
      <c r="AI36" s="6" t="s">
        <v>85</v>
      </c>
      <c r="AJ36" s="7" t="s">
        <v>84</v>
      </c>
    </row>
    <row r="37" spans="1:36" ht="51" customHeight="1" x14ac:dyDescent="0.25">
      <c r="A37" s="10">
        <v>3</v>
      </c>
      <c r="B37" s="30" t="s">
        <v>91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10"/>
      <c r="AI37" s="10"/>
      <c r="AJ37" s="27"/>
    </row>
    <row r="38" spans="1:36" ht="100.15" customHeight="1" x14ac:dyDescent="0.25">
      <c r="A38" s="11"/>
      <c r="B38" s="28" t="s">
        <v>51</v>
      </c>
      <c r="C38" s="22">
        <v>100</v>
      </c>
      <c r="D38" s="22">
        <v>300</v>
      </c>
      <c r="E38" s="11">
        <v>107</v>
      </c>
      <c r="F38" s="11">
        <v>321</v>
      </c>
      <c r="G38" s="22">
        <v>77</v>
      </c>
      <c r="H38" s="22">
        <v>308</v>
      </c>
      <c r="I38" s="11">
        <v>61</v>
      </c>
      <c r="J38" s="11">
        <v>244</v>
      </c>
      <c r="K38" s="22">
        <v>93</v>
      </c>
      <c r="L38" s="22">
        <v>279</v>
      </c>
      <c r="M38" s="11">
        <v>57</v>
      </c>
      <c r="N38" s="11">
        <v>228</v>
      </c>
      <c r="O38" s="11">
        <v>76</v>
      </c>
      <c r="P38" s="11">
        <v>304</v>
      </c>
      <c r="Q38" s="22">
        <v>108</v>
      </c>
      <c r="R38" s="22">
        <v>324</v>
      </c>
      <c r="S38" s="11">
        <v>982</v>
      </c>
      <c r="T38" s="11">
        <v>982</v>
      </c>
      <c r="U38" s="22">
        <v>274</v>
      </c>
      <c r="V38" s="22">
        <v>548</v>
      </c>
      <c r="W38" s="11">
        <v>124</v>
      </c>
      <c r="X38" s="11">
        <v>372</v>
      </c>
      <c r="Y38" s="22">
        <v>161</v>
      </c>
      <c r="Z38" s="22">
        <v>483</v>
      </c>
      <c r="AA38" s="11">
        <v>283</v>
      </c>
      <c r="AB38" s="11">
        <v>566</v>
      </c>
      <c r="AC38" s="22">
        <v>220</v>
      </c>
      <c r="AD38" s="22">
        <v>440</v>
      </c>
      <c r="AE38" s="11"/>
      <c r="AF38" s="11"/>
      <c r="AG38" s="11">
        <f>D38+F38+H38+J38+L38+N38+P38+R38+T38+V38+X38+Z38+AB38+AD38</f>
        <v>5699</v>
      </c>
      <c r="AH38" s="11"/>
      <c r="AI38" s="11"/>
      <c r="AJ38" s="4"/>
    </row>
    <row r="39" spans="1:36" ht="39" customHeight="1" x14ac:dyDescent="0.25">
      <c r="A39" s="12"/>
      <c r="B39" s="29" t="s">
        <v>22</v>
      </c>
      <c r="C39" s="12"/>
      <c r="D39" s="17">
        <f>SUM(D10:D38)</f>
        <v>4746</v>
      </c>
      <c r="E39" s="12"/>
      <c r="F39" s="17">
        <f>SUM(F10:F38)</f>
        <v>2507</v>
      </c>
      <c r="G39" s="12"/>
      <c r="H39" s="17">
        <f>SUM(H10:H38)</f>
        <v>508</v>
      </c>
      <c r="I39" s="12"/>
      <c r="J39" s="17">
        <f>SUM(J10:J38)</f>
        <v>1079</v>
      </c>
      <c r="K39" s="12"/>
      <c r="L39" s="17">
        <f>SUM(L10:L38)</f>
        <v>1605</v>
      </c>
      <c r="M39" s="12"/>
      <c r="N39" s="17">
        <f>SUM(N10:N38)</f>
        <v>642</v>
      </c>
      <c r="O39" s="12"/>
      <c r="P39" s="17">
        <f>SUM(P10:P38)</f>
        <v>1419</v>
      </c>
      <c r="Q39" s="12"/>
      <c r="R39" s="17">
        <f>SUM(R10:R38)</f>
        <v>5362</v>
      </c>
      <c r="S39" s="12"/>
      <c r="T39" s="17">
        <f>SUM(T10:T38)</f>
        <v>6110</v>
      </c>
      <c r="U39" s="12"/>
      <c r="V39" s="17">
        <f>SUM(V10:V38)</f>
        <v>9226</v>
      </c>
      <c r="W39" s="12"/>
      <c r="X39" s="17">
        <f>SUM(X10:X38)</f>
        <v>452</v>
      </c>
      <c r="Y39" s="12"/>
      <c r="Z39" s="17">
        <f>SUM(Z10:Z38)</f>
        <v>1193</v>
      </c>
      <c r="AA39" s="12"/>
      <c r="AB39" s="17">
        <f>SUM(AB10:AB38)</f>
        <v>1456</v>
      </c>
      <c r="AC39" s="12"/>
      <c r="AD39" s="17">
        <f>SUM(AD10:AD38)</f>
        <v>1370</v>
      </c>
      <c r="AE39" s="12"/>
      <c r="AF39" s="12"/>
      <c r="AG39" s="17">
        <f>SUM(AG10:AG38)</f>
        <v>37675</v>
      </c>
      <c r="AH39" s="12"/>
      <c r="AI39" s="12"/>
      <c r="AJ39" s="4"/>
    </row>
    <row r="40" spans="1:36" ht="28.9" customHeight="1" thickBot="1" x14ac:dyDescent="0.3">
      <c r="A40" s="35"/>
      <c r="B40" s="25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4" spans="1:36" x14ac:dyDescent="0.25">
      <c r="AJ44"/>
    </row>
  </sheetData>
  <mergeCells count="10">
    <mergeCell ref="AF2:AI2"/>
    <mergeCell ref="AF3:AI3"/>
    <mergeCell ref="AF4:AI4"/>
    <mergeCell ref="AH22:AH36"/>
    <mergeCell ref="AH16:AH20"/>
    <mergeCell ref="A5:AI6"/>
    <mergeCell ref="AH10:AH13"/>
    <mergeCell ref="AI7:AJ7"/>
    <mergeCell ref="AI8:AJ8"/>
    <mergeCell ref="B9:AG9"/>
  </mergeCells>
  <hyperlinks>
    <hyperlink ref="AI13" r:id="rId1" xr:uid="{00000000-0004-0000-0000-000000000000}"/>
    <hyperlink ref="AI10" r:id="rId2" xr:uid="{00000000-0004-0000-0000-000001000000}"/>
    <hyperlink ref="AI16" r:id="rId3" xr:uid="{00000000-0004-0000-0000-000002000000}"/>
    <hyperlink ref="AI11" r:id="rId4" xr:uid="{00000000-0004-0000-0000-000003000000}"/>
    <hyperlink ref="AI12" r:id="rId5" xr:uid="{00000000-0004-0000-0000-000004000000}"/>
    <hyperlink ref="AI17" r:id="rId6" xr:uid="{00000000-0004-0000-0000-000005000000}"/>
    <hyperlink ref="AI20" r:id="rId7" xr:uid="{00000000-0004-0000-0000-000006000000}"/>
    <hyperlink ref="AI27" r:id="rId8" xr:uid="{00000000-0004-0000-0000-000007000000}"/>
    <hyperlink ref="AI28" r:id="rId9" xr:uid="{00000000-0004-0000-0000-000008000000}"/>
    <hyperlink ref="AI22" r:id="rId10" xr:uid="{00000000-0004-0000-0000-000009000000}"/>
    <hyperlink ref="AI25" r:id="rId11" xr:uid="{00000000-0004-0000-0000-00000A000000}"/>
    <hyperlink ref="AI23" r:id="rId12" xr:uid="{00000000-0004-0000-0000-00000B000000}"/>
    <hyperlink ref="AI19" r:id="rId13" xr:uid="{00000000-0004-0000-0000-00000C000000}"/>
    <hyperlink ref="AI18" r:id="rId14" xr:uid="{00000000-0004-0000-0000-00000D000000}"/>
    <hyperlink ref="AJ28" r:id="rId15" xr:uid="{00000000-0004-0000-0000-00000E000000}"/>
    <hyperlink ref="AI24" r:id="rId16" xr:uid="{00000000-0004-0000-0000-00000F000000}"/>
    <hyperlink ref="AJ24" r:id="rId17" xr:uid="{00000000-0004-0000-0000-000010000000}"/>
    <hyperlink ref="AJ22" r:id="rId18" xr:uid="{00000000-0004-0000-0000-000011000000}"/>
    <hyperlink ref="AI26" r:id="rId19" xr:uid="{00000000-0004-0000-0000-000012000000}"/>
    <hyperlink ref="AJ26" r:id="rId20" xr:uid="{00000000-0004-0000-0000-000013000000}"/>
    <hyperlink ref="AJ29" r:id="rId21" xr:uid="{00000000-0004-0000-0000-000014000000}"/>
    <hyperlink ref="AI29" r:id="rId22" xr:uid="{00000000-0004-0000-0000-000015000000}"/>
    <hyperlink ref="AJ30" r:id="rId23" xr:uid="{00000000-0004-0000-0000-000016000000}"/>
    <hyperlink ref="AI30" r:id="rId24" xr:uid="{00000000-0004-0000-0000-000017000000}"/>
    <hyperlink ref="AI31" r:id="rId25" xr:uid="{00000000-0004-0000-0000-000018000000}"/>
    <hyperlink ref="AJ31" r:id="rId26" xr:uid="{00000000-0004-0000-0000-000019000000}"/>
    <hyperlink ref="AI33" r:id="rId27" xr:uid="{00000000-0004-0000-0000-00001A000000}"/>
    <hyperlink ref="AI34" r:id="rId28" xr:uid="{00000000-0004-0000-0000-00001B000000}"/>
    <hyperlink ref="AI35" r:id="rId29" xr:uid="{00000000-0004-0000-0000-00001C000000}"/>
    <hyperlink ref="AJ33" r:id="rId30" xr:uid="{00000000-0004-0000-0000-00001D000000}"/>
    <hyperlink ref="AJ34" r:id="rId31" xr:uid="{00000000-0004-0000-0000-00001E000000}"/>
    <hyperlink ref="AJ35" r:id="rId32" xr:uid="{00000000-0004-0000-0000-00001F000000}"/>
    <hyperlink ref="AI32" r:id="rId33" xr:uid="{00000000-0004-0000-0000-000020000000}"/>
    <hyperlink ref="AJ32" r:id="rId34" xr:uid="{00000000-0004-0000-0000-000021000000}"/>
    <hyperlink ref="AJ36" r:id="rId35" xr:uid="{00000000-0004-0000-0000-000022000000}"/>
    <hyperlink ref="AI36" r:id="rId36" xr:uid="{00000000-0004-0000-0000-000023000000}"/>
    <hyperlink ref="AJ10" r:id="rId37" xr:uid="{00000000-0004-0000-0000-000024000000}"/>
    <hyperlink ref="AJ11" r:id="rId38" xr:uid="{00000000-0004-0000-0000-000025000000}"/>
  </hyperlinks>
  <pageMargins left="0.7" right="0.7" top="0.75" bottom="0.75" header="0.3" footer="0.3"/>
  <pageSetup orientation="portrait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Elita Gusarova</dc:creator>
  <cp:lastModifiedBy>DaceC</cp:lastModifiedBy>
  <dcterms:created xsi:type="dcterms:W3CDTF">2023-05-06T09:30:36Z</dcterms:created>
  <dcterms:modified xsi:type="dcterms:W3CDTF">2023-06-29T14:02:12Z</dcterms:modified>
</cp:coreProperties>
</file>